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表３【ALL法務省22-5】" sheetId="1" r:id="rId1"/>
  </sheets>
  <externalReferences>
    <externalReference r:id="rId4"/>
  </externalReferences>
  <definedNames>
    <definedName name="_xlnm._FilterDatabase" localSheetId="0" hidden="1">'別表３【ALL法務省22-5】'!$A$3:$J$187</definedName>
    <definedName name="_xlnm.Print_Area" localSheetId="0">'別表３【ALL法務省22-5】'!$A$1:$J$188</definedName>
    <definedName name="_xlnm.Print_Titles" localSheetId="0">'別表３【ALL法務省22-5】'!$3:$3</definedName>
    <definedName name="一括調達形態">'[1]リスト'!$I$5:$I$7</definedName>
  </definedNames>
  <calcPr fullCalcOnLoad="1"/>
</workbook>
</file>

<file path=xl/sharedStrings.xml><?xml version="1.0" encoding="utf-8"?>
<sst xmlns="http://schemas.openxmlformats.org/spreadsheetml/2006/main" count="878" uniqueCount="442">
  <si>
    <t>株式会社京葉東和薬品
千葉県千葉市中央区村田町893-5</t>
  </si>
  <si>
    <t>大洋メディファ株式会社
千葉県成田市並木町字大久保台221-185</t>
  </si>
  <si>
    <t>職員健康診断委託契約</t>
  </si>
  <si>
    <t>医療法人社団日健会
東京都江東区亀戸6-56-15</t>
  </si>
  <si>
    <t>千葉刑務所運送委託契約</t>
  </si>
  <si>
    <t>福山通運株式会社
広島県福山市東深津町4-20-1</t>
  </si>
  <si>
    <t>市原刑務所自動車運行管理業務委託</t>
  </si>
  <si>
    <t>ムサシ興発株式会社
埼玉県八潮市大字木曽根506</t>
  </si>
  <si>
    <t>医薬品等購入契約</t>
  </si>
  <si>
    <t>シーエス薬品株式会社静岡支店
静岡県静岡市駿河区西島765</t>
  </si>
  <si>
    <t>中北薬品株式会社静岡支店
静岡県静岡市葵区鷹匠2-24-25</t>
  </si>
  <si>
    <t>株式会社ユニックメディカル
静岡県沼津市小諏訪316-4</t>
  </si>
  <si>
    <t>株式会社ジェネスト浜松支店
静岡県浜松市西区西山町1834</t>
  </si>
  <si>
    <t>株式会社中央薬品
神奈川県横浜市泉区和泉町1191-4</t>
  </si>
  <si>
    <t>検体検査業務委託</t>
  </si>
  <si>
    <t>株式会社エスアールエル
東京都立川市曙町2-41-19</t>
  </si>
  <si>
    <t>就労支援業務委託契約</t>
  </si>
  <si>
    <t>財団法人日本産業カウンセラー協会
東京都港区芝大門1-1-35</t>
  </si>
  <si>
    <t>全国刑務所作業製品展示即売会（第52回全国矯正展）の運送業務等請負契約</t>
  </si>
  <si>
    <t>中央急送株式会社
東京都墨田区本所1-35-2</t>
  </si>
  <si>
    <t>医薬品購入契約</t>
  </si>
  <si>
    <t>アルフレッサ株式会社水戸支店
茨城県水戸市千波町字久保461</t>
  </si>
  <si>
    <t>株式会社メディセオひたちなか支店
茨城県ひたちなか市稲田1218-1</t>
  </si>
  <si>
    <t>株式会社中央薬品
神奈川県横浜市泉区和泉町1191-4</t>
  </si>
  <si>
    <t>通訳・翻訳人材派遣契約（英語）</t>
  </si>
  <si>
    <t>通訳・翻訳人材派遣契約（ポルトガル語））</t>
  </si>
  <si>
    <t>大阪刑務所所管堺拘置支所で使用する電力の需給</t>
  </si>
  <si>
    <t>関西電力株式会社南大阪営業所
大阪府堺市堺区熊野町東2-2-20</t>
  </si>
  <si>
    <t>大阪刑務所平成22年度被収容者用食料品の調達</t>
  </si>
  <si>
    <t>株式会社大和商会
大阪府堺市北区東三国ヶ丘町5-4-15</t>
  </si>
  <si>
    <t>有限会社イワマ食品
大阪府大阪市旭区高殿4-1-28</t>
  </si>
  <si>
    <t>広栄株式会社
大阪府大阪市中央区松屋町住吉2-5</t>
  </si>
  <si>
    <t>大阪刑務所で使用する電力の需給</t>
  </si>
  <si>
    <t>エネサーブ株式会社
滋賀県大津市月輪2-19-6</t>
  </si>
  <si>
    <t>大阪医療刑務所で使用する電力</t>
  </si>
  <si>
    <t>関西電力株式会社南大阪営業所
大阪府堺市堺区熊野町東2-2-20</t>
  </si>
  <si>
    <t>ケースボーリングマシン購入</t>
  </si>
  <si>
    <t>株式会社山村
京都府京都市下京区油小路通木津屋橋下ル北不動堂町522</t>
  </si>
  <si>
    <t>株式会社メディセオ京都支社
京都府京都市中京区二条通烏丸東入ル仁王門町5</t>
  </si>
  <si>
    <t>岸田薬品
京都府京都市伏見区淀下津町257-43</t>
  </si>
  <si>
    <t>株式会社スズケン京都支店
京都府京都市右京区西院東中水町11</t>
  </si>
  <si>
    <t>ズック靴甲被購入契約</t>
  </si>
  <si>
    <t>有限会社セブン
兵庫県丹波市山南町和田69-1</t>
  </si>
  <si>
    <t>地下足袋胛被購入契約</t>
  </si>
  <si>
    <t>平成22年度被収容者健康診断業務委託</t>
  </si>
  <si>
    <t>財団法人兵庫県健康財団
兵庫県神戸市西区学園西町6-3-1</t>
  </si>
  <si>
    <t>神戸刑務所ズック靴中底生地購入契約</t>
  </si>
  <si>
    <t>東洋ケミテック株式会社
兵庫県神戸市長田区神楽町2-3-2</t>
  </si>
  <si>
    <t>平成22年度神戸刑務所発泡スポンジヒール板購入契約</t>
  </si>
  <si>
    <t>株式会社アサヒレイテックス
兵庫県加古川市野口町北野字白ヶ池694-1</t>
  </si>
  <si>
    <t>平成22年度神戸刑務所発泡スポンジソール板購入契約</t>
  </si>
  <si>
    <t>医薬品購入契約</t>
  </si>
  <si>
    <t>株式会社メディセオ
兵庫県神戸市西丸塚2-4-6</t>
  </si>
  <si>
    <t>岸田薬品
京都府京都市伏見区淀下津町257-43</t>
  </si>
  <si>
    <t>株式会社日医工神戸加古川営業所
兵庫県加古川市東神吉町608-128</t>
  </si>
  <si>
    <t>株式会社中央薬品
神奈川県横浜市泉区和泉町1191-4</t>
  </si>
  <si>
    <t>医薬品他購入契約</t>
  </si>
  <si>
    <t>岸田薬品
京都府京都市伏見区淀下津町257-43</t>
  </si>
  <si>
    <t>アルフレッサ株式会社加古川事業所
兵庫県加古川市加古川町河原426-1</t>
  </si>
  <si>
    <t>株式会社メディセオ
兵庫県加古川市加古川町本町字谷田144-2</t>
  </si>
  <si>
    <t>電力需給契約</t>
  </si>
  <si>
    <t>関西電力株式会社九条営業所
大阪府大阪市西区九条南1-11-18</t>
  </si>
  <si>
    <t>コピー用紙購入契約</t>
  </si>
  <si>
    <t>リコー関西株式会社
大阪府大阪市中央区谷町4-11-6</t>
  </si>
  <si>
    <t>医薬品供給契約</t>
  </si>
  <si>
    <t>株式会社スズケンなにわ東支店
大阪府東大阪市若江西新町1-7-38</t>
  </si>
  <si>
    <t>合同東邦株式会社大阪営業部
大阪府大阪市平野区加美東3-2-21</t>
  </si>
  <si>
    <t>岸田薬品
京都府京都市伏見区淀下津町257-43</t>
  </si>
  <si>
    <t>平成22年度京都拘置所医薬品等の購入</t>
  </si>
  <si>
    <t>アルフレッサ株式会社
京都府京都市伏見区竹田向代町74-1</t>
  </si>
  <si>
    <t>神戸拘置所電気供給契約</t>
  </si>
  <si>
    <t>関西電力株式会社神戸営業所
兵庫県神戸市中央区加納町6-2-1</t>
  </si>
  <si>
    <t>神戸拘置所尼崎拘置支所電気供給契約</t>
  </si>
  <si>
    <t>関西電力株式会社阪神営業所
兵庫県尼崎市西長洲町2-33-60</t>
  </si>
  <si>
    <t>一般特別健康診断業務委託</t>
  </si>
  <si>
    <t>財団法人豊田地域医療センター
愛知県豊田市西山町3-30-1</t>
  </si>
  <si>
    <t>株式会社アルフレッサ
愛知県岡崎市富永町字福塚5-1</t>
  </si>
  <si>
    <t>中北薬品株式会社
愛知県岡崎市城北町8-11</t>
  </si>
  <si>
    <t>株式会社スズケン
愛知県豊田市深田町1-5-2</t>
  </si>
  <si>
    <t>株式会社メディセオ
愛知県岡崎市鴨田町字辻10</t>
  </si>
  <si>
    <t>東和薬品株式会社
愛知県名古屋市名東区引山3-583</t>
  </si>
  <si>
    <t>株式会社ジェネスト
愛知県名古屋市守山区鳥神町88</t>
  </si>
  <si>
    <t>株式会社太清
愛知県名古屋市港区見晴8-1</t>
  </si>
  <si>
    <t>中央薬品株式会社
神奈川県横浜市泉区和泉1191-4</t>
  </si>
  <si>
    <t>医薬品等の供給契約</t>
  </si>
  <si>
    <t>中北薬品株式会社
愛知県名古屋市西区天塚町4-66</t>
  </si>
  <si>
    <t>株式会社太清
愛知県名古屋市南区見晴町8-1</t>
  </si>
  <si>
    <t>株式会社ジェネスト
愛知県名古屋市守山区鳥神町88</t>
  </si>
  <si>
    <t>株式会社スズケン
愛知県名古屋市東区片端町8</t>
  </si>
  <si>
    <t>三洋製吸収冷温水機保守契約</t>
  </si>
  <si>
    <t>古川設備工事株式会社
愛知県名古屋市北区萩野通1-22</t>
  </si>
  <si>
    <t>庁舎清掃等業務委託契約</t>
  </si>
  <si>
    <t>有限会社広島テクニカルシステム
広島県広島市安佐北区口田南7-19-3</t>
  </si>
  <si>
    <t>事務用品購入契約</t>
  </si>
  <si>
    <t>キングテック株式会社
福岡県北九州市小倉北区東港2-5-1</t>
  </si>
  <si>
    <t>配食備品購入契約</t>
  </si>
  <si>
    <t>太平調理器株式会社
福岡県福岡市博多区春町3-5-8</t>
  </si>
  <si>
    <t>事務用・資材消耗品購入契約</t>
  </si>
  <si>
    <t>株式会社イナザワ
福岡県糟屋郡須恵町上須恵748-3</t>
  </si>
  <si>
    <t>尾家産業株式会社福岡支店
福岡県福岡市博多区東那珂2-20-8</t>
  </si>
  <si>
    <t>株式会社泉平福岡営業所
福岡県福岡市東区多の津2-4-3</t>
  </si>
  <si>
    <t>株式会社名給九州営業部
福岡県福岡市東区多の津3-6-10</t>
  </si>
  <si>
    <t>兼松ペトロ株式会社九州支店
福岡県福岡市博多区中呉服町5-12</t>
  </si>
  <si>
    <t>藤村薬品株式会社諫早支店
長崎県諫早市小船越町1076</t>
  </si>
  <si>
    <t>株式会社宮崎温仙堂諫早支店
長崎県諫早市東小路町2-28</t>
  </si>
  <si>
    <t>株式会社中央薬品
神奈川県横浜市泉区和泉町1194-4</t>
  </si>
  <si>
    <t>富田薬品株式会社諫早営業所
長崎県諫早市小川町54-1</t>
  </si>
  <si>
    <t>株式会社総合人材センター
鹿児島県鹿児島市大黒町4-11日宝いづろビル</t>
  </si>
  <si>
    <t>就労支援スタッフ派遣契約</t>
  </si>
  <si>
    <t>有限会社琉球人材派遣センター
沖縄県沖縄市室川2-8-13</t>
  </si>
  <si>
    <t>被収容者用医薬品購入契約</t>
  </si>
  <si>
    <t>株式会社アステム佐賀営業部
佐賀県小城市三日月町堀江1714</t>
  </si>
  <si>
    <t>被収容者治療用医薬品購入契約</t>
  </si>
  <si>
    <t>株式会社翔薬西福岡支店
福岡県福岡市博多区井相田2-2-43</t>
  </si>
  <si>
    <t>株式会社翔薬北九州営業部
福岡県北九州市小倉北区中井4-12-18</t>
  </si>
  <si>
    <t>東和薬品宮城販売株式会社
宮城県仙台市若林区卸町5-1-22</t>
  </si>
  <si>
    <t>被収容者用食材供給契約</t>
  </si>
  <si>
    <t>No.</t>
  </si>
  <si>
    <t>契約の相手方の商号
又は名称及び住所</t>
  </si>
  <si>
    <t>契約担当官等の氏名並びにその
所属する部局の名称及び所在地</t>
  </si>
  <si>
    <t>一般競争入札</t>
  </si>
  <si>
    <t>公共調達の適正化について（平成18年8月25日付財計第2017号）に基づく競争入札に係る情報の公表（物品役務等）</t>
  </si>
  <si>
    <t>単価契約</t>
  </si>
  <si>
    <t>一般競争入札
（総合評価実施）</t>
  </si>
  <si>
    <t>備　考
（一括調達実施庁等）</t>
  </si>
  <si>
    <t>契約を締結した日</t>
  </si>
  <si>
    <t>物品役務等の名称及び数量</t>
  </si>
  <si>
    <t>一般競争入札・指名競争入札の別（総合評価の実施）</t>
  </si>
  <si>
    <t>落札率
（％）</t>
  </si>
  <si>
    <t>予定価格
（円）</t>
  </si>
  <si>
    <t>契約金額
（円）</t>
  </si>
  <si>
    <t>株式会社メディセオ
東京都中央区八重洲2-7-15</t>
  </si>
  <si>
    <t>支出負担行為担当官
  大阪入国管理局長
　畠山　学
（大阪府大阪市住之江区南港北1-29-53）</t>
  </si>
  <si>
    <t>実地測量用小型貨物自動車賃貸借　一式</t>
  </si>
  <si>
    <t>株式会社トヨタレンタリース神奈川
神奈川県横浜市神奈川区栄町7-1</t>
  </si>
  <si>
    <t>一般競争入札
（総合評価実施）</t>
  </si>
  <si>
    <t>キャノンマーケティングジャパン株式会社
東京都港区港南2-16-16</t>
  </si>
  <si>
    <t>株式会社リコー
東京都大田区中馬込1-3-6</t>
  </si>
  <si>
    <t>有限会社市川鉛筆堂
東京都足立区東和1-31-16</t>
  </si>
  <si>
    <t>登記事項証明書発行請求機賃貸借　一式</t>
  </si>
  <si>
    <t>日本電子計算機株式会社
東京都千代田区丸の内3-4-1</t>
  </si>
  <si>
    <t>出入国管理業務の業務・システム最適化に係る全体工程管理支援等　一式</t>
  </si>
  <si>
    <t>日本アイ・ビー・エム株式会社
東京都中央区日本橋箱崎町19-21</t>
  </si>
  <si>
    <t xml:space="preserve">財団法人愛世会
東京都板橋区加賀1-3-1 </t>
  </si>
  <si>
    <t>デジタルフォレンジック研修業務委託　一式</t>
  </si>
  <si>
    <t>日本電気株式会社
東京都港区三田1-4-28</t>
  </si>
  <si>
    <t>地図情報システムにおける新オンライン申請システムとの連携に係る対応作業　一式</t>
  </si>
  <si>
    <t>株式会社エヌ・ティ・ティ・データ第一公共システム事業本部
東京都江東区豊洲3-3-9</t>
  </si>
  <si>
    <t>「啓発宣伝資料」印刷製本請負業務　一式</t>
  </si>
  <si>
    <t>株式会社廣済堂
東京都港区芝4-6-12</t>
  </si>
  <si>
    <t>アイヌ民族に対する国民の理解を深めるためのインターネットバナー広告実施委託業務　一式</t>
  </si>
  <si>
    <t>株式会社朝日広告社
東京都中央区銀座7-16-12</t>
  </si>
  <si>
    <t>「出入国管理のしおり」印刷製本請負業務　一式</t>
  </si>
  <si>
    <t>株式会社ウイルコ
石川県白山市福留町370</t>
  </si>
  <si>
    <t>共同印刷株式会社
東京都文京区小石川4-14-12</t>
  </si>
  <si>
    <t>液化石油ガス供給</t>
  </si>
  <si>
    <t>加古川ガス株式会社
兵庫県加古川市加古川町平野501</t>
  </si>
  <si>
    <t>単価契約
平成23年6月追加</t>
  </si>
  <si>
    <t>関東公安調査局における健康診断業務委託契約</t>
  </si>
  <si>
    <t>平成22年度健康診断業務委託　一式</t>
  </si>
  <si>
    <t>平成22年度施設整備工事用複合単価作成等整備業務　一式</t>
  </si>
  <si>
    <t>「平成22年度土地家屋調査士試験の試験問題等」印刷製本請負業務　一式</t>
  </si>
  <si>
    <t>平成22年度登記所備付地図作成作業</t>
  </si>
  <si>
    <t>平成22年度登記情報システム用コンピュータ消耗品供給契約　一式</t>
  </si>
  <si>
    <t>平成22年度登記所備付地図作成作業  一式</t>
  </si>
  <si>
    <t>平成22年度登記所備付地図作成作業請負契約</t>
  </si>
  <si>
    <t>平成22年度登記所備付地図作成作業請負契約</t>
  </si>
  <si>
    <t>平成22年度登記所備付地図作成作業請負　一式</t>
  </si>
  <si>
    <t>平成22年度登記所備付地図作成作業請負契約</t>
  </si>
  <si>
    <t>平成22年度青森地方検察庁定期健康診断業務委託一式</t>
  </si>
  <si>
    <t>平成22年度高松高等・地方検察庁一般定期健康診断委託契約</t>
  </si>
  <si>
    <t>プリンタ（ＬＢＰ-5900ほか）用トナーカートリッジ等　一式</t>
  </si>
  <si>
    <t>プリンタ（ＩＰＳＩＯ　ＳＰＣ820ほか）用トナーカートリッジ等　一式</t>
  </si>
  <si>
    <t>ファックス（ＵＦ－Ａ600ほか）用トナーカートリッジ等　一式</t>
  </si>
  <si>
    <t>不動産登記法第14条第1項地図作成作業請負契約</t>
  </si>
  <si>
    <t>平成22年度及び平成23年度登記所備付地図作成作業</t>
  </si>
  <si>
    <t>札幌第3合同庁舎及び札幌家庭簡易裁判所庁舎の汚水槽及び雑排水槽等清掃業務，飲料水水質検査業務，貯水槽清掃業務，ねずみ・こん虫等防除業務及びボイラー等ばい煙測定業務請負契約　　一式</t>
  </si>
  <si>
    <t>支出負担行為担当官
　関東公安調査局長
　北見 映雅
（東京都千代田区九段南1-1-10）</t>
  </si>
  <si>
    <t>コピ－用紙（Ａ3・Ａ4）供給契約</t>
  </si>
  <si>
    <t>支出負担行為担当官
　東京法務局長
　山舖　弥一郎
（東京都千代田区九段南1-1-15九段第2合同庁舎）</t>
  </si>
  <si>
    <t>財団法人建築コスト管理システム研究所
東京都港区西新橋3-25-33</t>
  </si>
  <si>
    <t>社団法人栃木県公共嘱託登記土地家屋調査士協会
栃木県宇都宮市小幡1-4-25</t>
  </si>
  <si>
    <t>社団法人栃木県公共嘱託登記土地家屋調査士協会
栃木県宇都宮市小幡1-4-25</t>
  </si>
  <si>
    <t>東芝情報機器株式会社
東京都江東区豊洲5-6-15</t>
  </si>
  <si>
    <t>一括調達（旭川保護観察所）</t>
  </si>
  <si>
    <t>単価契約
一括調達（高松高等検察庁，高松地方検察庁）</t>
  </si>
  <si>
    <t>単価契約
一括調達（横浜少年鑑別所，久里浜少年院，小田原少年院）</t>
  </si>
  <si>
    <t>株式会社プロスパー・コーポレーション
大阪府大阪市北区曽根崎新地1-3-16</t>
  </si>
  <si>
    <t>東京ガス株式会社
東京都港区海岸1-5-20</t>
  </si>
  <si>
    <t>平成22年度 各種図面の入力作業一式</t>
  </si>
  <si>
    <t>株式会社ヤマイチテクノ東京支店
東京都文京区音羽1-22-12</t>
  </si>
  <si>
    <t>医薬品供給契約</t>
  </si>
  <si>
    <t>平成22年度 九段第2合同庁舎で使用するガス一式（九段第2合同庁舎）</t>
  </si>
  <si>
    <t>六法全書等の購入</t>
  </si>
  <si>
    <t>平成22年度横浜刑務所医薬品（アミオダロン塩酸塩錠5個ほか9品目）供給契約</t>
  </si>
  <si>
    <t>平成22年度横浜刑務所医薬品供給契約</t>
  </si>
  <si>
    <t>被収容者給食材料</t>
  </si>
  <si>
    <t>A重油購入契約</t>
  </si>
  <si>
    <t>就労支援業務委託</t>
  </si>
  <si>
    <t>札幌刑務所等で使用するA重油の需給契約</t>
  </si>
  <si>
    <t>大阪入国管理局事務用品等の購入契約</t>
  </si>
  <si>
    <t>支出負担行為担当官
　横浜地方法務局長
　椿　栄一
（神奈川県横浜市中区北仲通5-57）</t>
  </si>
  <si>
    <t>支出負担行為担当官代理
　千葉地方法務局長
　斎藤　和博
（千葉県千葉市中央区中央港1-11-3）</t>
  </si>
  <si>
    <t>支出負担行為担当官
　宇都宮地方法務局長
　古門　由久
(栃木県宇都宮市小幡2-1-11）</t>
  </si>
  <si>
    <t>支出負担行為担当官
　前橋地方法務局長
　秋山　重紀
（群馬県前橋市大手町2-10-5）</t>
  </si>
  <si>
    <t>支出負担行為担当官
　静岡地方法務局長
　石井 末弘
（静岡県静岡市葵区追手町9-50）</t>
  </si>
  <si>
    <t>支出負担行為担当官
　甲府地方法務局長
　河原　美恵
（山梨県甲府市北口1-2-19）</t>
  </si>
  <si>
    <t>支出負担行為担当官
　長野地方法務局長
　山本　寧
（長野県長野市旭町1108）</t>
  </si>
  <si>
    <t>支出負担行為担当官
　新潟地方法務局長
　亀田　哲
（新潟県新潟市中央区西大畑町5191）</t>
  </si>
  <si>
    <t>支出負担行為担当官
　大阪法務局長
　石井　寛明
（大阪府大阪市中央区谷町2-1-17）</t>
  </si>
  <si>
    <t>支出負担行為担当官
　京都地方法務局長
　北村　庄太郎
（京都府京都市上京区荒神口通河原町東入上生洲町197）</t>
  </si>
  <si>
    <t>支出負担行為担当官
　神戸地方法務局長
　小野　勝成
（兵庫県神戸市中央区波止場町1-1）</t>
  </si>
  <si>
    <t>支出負担行為担当官
　奈良地方法務局長
　前橋　辰雄
（奈良県奈良市高畑町552）</t>
  </si>
  <si>
    <t>支出負担行為担当官
　和歌山地方法務局長
　菅谷　久男
（和歌山県和歌山市二番丁2）</t>
  </si>
  <si>
    <t>支出負担行為担当官
　名古屋法務局長
　山川　景逸
（愛知県名古屋市中区三の丸2-2-1）</t>
  </si>
  <si>
    <t>支出負担行為担当官
　岐阜地方法務局長
　谷　安生　　
（岐阜県岐阜市金竜町5-13）</t>
  </si>
  <si>
    <t>支出負担行為担当官
　広島法務局長
　佐藤　努
（広島県広島市中区上八丁堀6-30）</t>
  </si>
  <si>
    <t>支出負担行為担当官
　山口地方法務局長
　奥田　哲也
（山口県山口市中河原町6-16）</t>
  </si>
  <si>
    <t>支出負担行為担当官
　松江地方法務局長
　山室　祐一
（島根県松江市母衣町50）</t>
  </si>
  <si>
    <t>支出負担行為担当官
　福岡法務局長
　寺島　健
（福岡県福岡市舞鶴3-9-15）</t>
  </si>
  <si>
    <t>支出負担行為担当官
　大分地方法務局長
　柴崎　周市
（大分県大分市城崎町2-3-21）</t>
  </si>
  <si>
    <t>支出負担行為担当官
　熊本地方法務局長
　宮平　進
（熊本県熊本市大江3-1-53）</t>
  </si>
  <si>
    <t>支出負担行為担当官
　鹿児島地方法務局長
　松田　昇
（鹿児島県鹿児島市鴨池新町1-2）</t>
  </si>
  <si>
    <t>支出負担行為担当官
　仙台法務局長
　橘田　博
（宮城県仙台市宮城野区名掛丁128）</t>
  </si>
  <si>
    <t>支出負担行為担当官
　山形地方法務局長
　髙村　一之
（山形県山形市緑町1-5-48）</t>
  </si>
  <si>
    <t>支出負担行為担当官
　盛岡地方法務局長
　島津　弘一
（岩手県盛岡市内丸7-25）</t>
  </si>
  <si>
    <t>支出負担行為担当官
　秋田地方法務局長
　新沼　則男
（秋田県秋田市山王7-1-3）</t>
  </si>
  <si>
    <t>支出負担行為担当官
　高松高等検察庁検事長
　柳　俊夫
（香川県高松市丸の内1-1）
支出負担行為担当官
　高松地方検察庁検事正
　西村　逸夫
（香川県高松市丸の内1-1）</t>
  </si>
  <si>
    <t>支出負担行為担当官
　府中刑務所長
　矢野　喜郎
（東京都府中市晴見町4-10）</t>
  </si>
  <si>
    <t>支出負担行為担当官
　横浜刑務所長
　岩元　繁久　　
（神奈川県横浜市港南区港南4-2-2）</t>
  </si>
  <si>
    <t>支出負担行為担当官
　千葉刑務所長
　松下　三夫
（千葉県千葉市若葉区貝塚町192）</t>
  </si>
  <si>
    <t>支出負担行為担当官
　静岡刑務所長
　竹中　樹
（静岡県静岡市葵区東千代田3-1-1）</t>
  </si>
  <si>
    <t>支出負担行為担当官
　甲府刑務所長
　平間　進
（山梨県甲府市堀之内町500）</t>
  </si>
  <si>
    <t>支出負担行為担当官
　川越少年刑務所長
　吉野　和博
（埼玉県川越市大字南大塚1508）</t>
  </si>
  <si>
    <t>支出負担行為担当官
　水戸刑務所長
　武田　豊
（茨城県ひたちなか市市毛847）</t>
  </si>
  <si>
    <t>支出負担行為担当官
　大阪刑務所長
　茂木　嘉則
（大阪府堺市堺区田出井町6-1）</t>
  </si>
  <si>
    <t>支出負担行為担当官
　大阪医療刑務所長
　加藤　保之
（大阪府堺市堺区田出井町8-80）</t>
  </si>
  <si>
    <t>支出負担行為担当官
　京都刑務所長
　島田　佳雄
（京都府京都市山科区東野井ノ上町20）　</t>
  </si>
  <si>
    <t>支出負担行為担当官
　神戸刑務所長
　熊谷　竹生
（兵庫県明石市大久保町森田120）</t>
  </si>
  <si>
    <t>支出負担行為担当官
　加古川刑務所長
　平田　光史
（兵庫県加古川市加古川町大野1530）</t>
  </si>
  <si>
    <t>支出負担行為担当官
　大阪拘置所長
　十川　学
（大阪府大阪市都島区友渕町1-2-5）</t>
  </si>
  <si>
    <t>支出負担行為担当官
  神戸拘置所長
  谷  広次
（兵庫県神戸市北区ひよどり北町2-1）</t>
  </si>
  <si>
    <t>支出負担行為担当官
　名古屋刑務所長
　北嶋　淸和
（愛知県みよし市ひばりヶ丘1-1）</t>
  </si>
  <si>
    <t>支出負担行為担当官
　名古屋拘置所長
　佐藤　正人
(愛知県名古屋市東区白壁1-1)</t>
  </si>
  <si>
    <t>支出負担行為担当官
　広島刑務所長
　室　憲治
（広島県広島市中区吉島町13-114）</t>
  </si>
  <si>
    <t>支出負担行為担当官
　法務省大臣官房会計課長
　後藤　博
（東京都千代田区霞が関1-1-1）</t>
  </si>
  <si>
    <t>支出負担行為担当官
　法務省大臣官房会計課長
　後藤　博
（東京都千代田区霞が関1-1-1）</t>
  </si>
  <si>
    <t>支出負担行為担当官
　法務省大臣官房会計課長
　後藤　博
（東京都千代田区霞が関1-1-1）</t>
  </si>
  <si>
    <t>支出負担行為担当官
　法務省大臣官房会計課長
　後藤　博
（東京都千代田区霞が関1-1-1）</t>
  </si>
  <si>
    <t>支出負担行為担当官
　法務省大臣官房会計課長
　後藤　博
（東京都千代田区霞が関1-1-1）</t>
  </si>
  <si>
    <t>支出負担行為担当官
　法務省大臣官房会計課長
　後藤　博
（東京都千代田区霞が関1-1-1）</t>
  </si>
  <si>
    <t>支出負担行為担当官
　法務省大臣官房会計課長
　後藤　博
（東京都千代田区霞が関1-1-1）</t>
  </si>
  <si>
    <t>支出負担担当官
　東京法務局長
　山舖　弥一郎
（東京都千代田区九段南1-1-15）
他4官署</t>
  </si>
  <si>
    <t>単価契約</t>
  </si>
  <si>
    <t>支出負担行為担当官
　市原刑務所長
　江口　伸司
（千葉県市原市磯ヶ谷11-1）</t>
  </si>
  <si>
    <t>支出負担行為担当官
　京都拘置所長
　松本　治
（京都府京都市伏見区竹田向代町138）</t>
  </si>
  <si>
    <t>支出負担行為担当官
　帯広刑務所長
　松島　義和
（北海道帯広市別府町南13-33）</t>
  </si>
  <si>
    <t>支出負担行為担当官
　帯広刑務所長
　松島　義和
（北海道帯広市別府町南13-33）</t>
  </si>
  <si>
    <t>支出負担行為担当官　
　福岡刑務所長
　齋藤　和彦
（福岡県糟屋郡宇美町障子岳南6-1-2）</t>
  </si>
  <si>
    <t>支出負担行為担当官
　長崎刑務所長
　開　学
（長崎県諫早市小川町1650）</t>
  </si>
  <si>
    <t>支出負担行為担当官
　沖縄刑務所長
　木下　貴寿
（沖縄県南城市知念字具志堅330）</t>
  </si>
  <si>
    <t>支出負担行為担当官
　佐賀少年刑務所長
　峰　均
（佐賀県佐賀市新生町2-1）</t>
  </si>
  <si>
    <t>支出負担行為担当官
　福岡拘置所長
　嶋田　博
（福岡県福岡市早良区百道2-16-1）</t>
  </si>
  <si>
    <t>支出負担行為担当官
　宮城刑務所長
　嶺岸　憲夫
（宮城県仙台市若林区古城2-3-1）</t>
  </si>
  <si>
    <t>支出負担行為担当官
　福島刑務所長
　佐藤　洋
（福島県福島市南沢又字上原1）</t>
  </si>
  <si>
    <t>支出負担行為担当官
　山形刑務所長
　真先　薫
（山形県山形市あけぼの2-1-1）</t>
  </si>
  <si>
    <t>支出負担行為担当官
　札幌刑務所長
　浅野　賢司
(北海道札幌市東区東苗穂2-1-5-1)</t>
  </si>
  <si>
    <t>支出負担行為担当官
　月形刑務所長
　佐野　順一
（北海道樺戸郡月形町1011）</t>
  </si>
  <si>
    <t>支出負担行為担当官
　徳島刑務所長
　松本　忠良　
（徳島県徳島市入田町大久200-1）</t>
  </si>
  <si>
    <t>支出負担行為担当官
　高知刑務所長
　佐伯　紀男
（高知県高知市布師田3604-1）</t>
  </si>
  <si>
    <t>支出負担行為担当官
　加古川学園長
  北川　博美
（兵庫県加古川市八幡町宗佐544）</t>
  </si>
  <si>
    <t>支出負担行為担当官
　大阪少年鑑別所長
　柏木　史雄
（大阪府堺市堺区田出井町8-30）</t>
  </si>
  <si>
    <t>支出負担行為担当官
東北地方更生保護委員会委員長
　宍戸　基幸
（宮城県仙台市青葉区片平1-3-1）</t>
  </si>
  <si>
    <t>シーエスケー・クリニック
東京都港区新橋1-13-12</t>
  </si>
  <si>
    <t>社団法人鹿児島県公共嘱託登記土地家屋調査士協会
鹿児島県鹿児島市鴨池新町1-3司調センタービル</t>
  </si>
  <si>
    <t>国家公務員共済組合連合会高松病院
香川県高松市天神前4-18</t>
  </si>
  <si>
    <t>一括調達（大阪地方検察庁）</t>
  </si>
  <si>
    <t>単価契約
一括調達（大阪刑務所，大阪医療刑務所，大阪少年鑑別所，浪速少年院，交野女子学院）</t>
  </si>
  <si>
    <t>単価契約
一括調達（札幌矯正管区，札幌少年鑑別所）</t>
  </si>
  <si>
    <t>単価契約
低価格入札調査実施</t>
  </si>
  <si>
    <t>単価契約
一括調達（新潟地方検察庁，新潟保護観察所）</t>
  </si>
  <si>
    <t>一括調達（大分地方法務局，大分保護観察所）</t>
  </si>
  <si>
    <t>一括調達（宇都宮地方法務局，宇都宮保護観察所）</t>
  </si>
  <si>
    <t>単価契約
一括調達（仙台法務局）</t>
  </si>
  <si>
    <t>一括調達（札幌高等検察庁（札幌地方検察庁含む），人事院北海道事務局，公正取引委員会事務総局北海道事務所，北海道防衛局，北海道地方更生保護委員会，札幌入国管理局，北海道公安調査局）</t>
  </si>
  <si>
    <t>事務用プリンタ消耗品Ａタイプ</t>
  </si>
  <si>
    <t>事務用プリンタ消耗品Ｂタイプ</t>
  </si>
  <si>
    <t>銀嶺食品工業株式会社
福島県福島市泉道下16-51</t>
  </si>
  <si>
    <t>単価契約</t>
  </si>
  <si>
    <t>牛乳購入契約</t>
  </si>
  <si>
    <t>高瀬物産株式会社
東京都江東区塩浜1-3-16</t>
  </si>
  <si>
    <t>北海道エナジティック株式会社
北海道札幌市白石区東札幌3-1-1-18</t>
  </si>
  <si>
    <t>Ａ4サイズコピー用紙共同購入契約　　</t>
  </si>
  <si>
    <t>株式会社インテリアヤマト
北海道札幌市中央区北7西16-1</t>
  </si>
  <si>
    <t>平成22年度月形刑務所におけるチリ紙購入</t>
  </si>
  <si>
    <t>株式会社前商店
北海道岩見沢市1条西9</t>
  </si>
  <si>
    <t>平成22年度月形刑務所におけるボイラー用薬品等購入</t>
  </si>
  <si>
    <t>北海ボイラセンター株式会社
北海道札幌市白石区北郷4条12</t>
  </si>
  <si>
    <t>帯広刑務所医薬品購入</t>
  </si>
  <si>
    <t>帯広刑務所医薬品購入</t>
  </si>
  <si>
    <t>株式会社モロオ帯広営業所
北海道帯広市大通南22-4</t>
  </si>
  <si>
    <t>株式会社ほくやく
北海道帯広市西11条北4</t>
  </si>
  <si>
    <t>株式会社メディカルタイヨー帯広出張所
北海道河東郡音更町緑台仲区2-6</t>
  </si>
  <si>
    <t>株式会社中央薬品
神奈川県横浜市泉区和泉1191-4</t>
  </si>
  <si>
    <t>被収容者被服用原反供給契約</t>
  </si>
  <si>
    <t>宏陽株式会社
東京都中央区日本橋富沢町7-7</t>
  </si>
  <si>
    <t>アールシステム株式会社
高知県高知市北本町2-8-21</t>
  </si>
  <si>
    <t>株式会社中央薬品
神奈川県横浜市泉区和泉町1191-4</t>
  </si>
  <si>
    <t>単価契約</t>
  </si>
  <si>
    <t>医薬品供給契約</t>
  </si>
  <si>
    <t>株式会社アスティス高知支店
高知県南国市蛍が丘2-3-1</t>
  </si>
  <si>
    <t>単価契約</t>
  </si>
  <si>
    <t>浄化槽に係る汚泥引抜作業業務</t>
  </si>
  <si>
    <t>株式会社東播清掃
兵庫県加古川市尾上町養田1486-1</t>
  </si>
  <si>
    <t>一般競争入札
（総合評価実施）</t>
  </si>
  <si>
    <t>大阪少年鑑別所で使用する電力需給契約</t>
  </si>
  <si>
    <t>関西電力株式会社南大阪営業所
大阪府堺市堺区熊野町東2-2-20</t>
  </si>
  <si>
    <t>備品及び消耗品</t>
  </si>
  <si>
    <t>株式会社ぱるる　　　　　　　　　　　　福島県福島市八木田字中島112-2</t>
  </si>
  <si>
    <t>警備業務一式</t>
  </si>
  <si>
    <t>キョウワセキュリオン株式会社　福島県福島市五月町3-20</t>
  </si>
  <si>
    <t>東京入国管理局横浜支局消耗品継続的購入に関する契約　一式</t>
  </si>
  <si>
    <t>契約担当官
　東京入国管理局横浜支局長
　三浦　ちじこ
（神奈川県横浜市金沢区鳥浜町10-7）</t>
  </si>
  <si>
    <t>株式会社東洋ノーリツ
東京都千代田区神田淡路町2-21-5</t>
  </si>
  <si>
    <t>石元商事株式会社
大阪府大阪市都島区中野町1-7-20</t>
  </si>
  <si>
    <t>健康診断委託業務契約</t>
  </si>
  <si>
    <t>契約担当官
　大阪入国管理局関西空港支局長
　江口　隆徳　　　　　　　　　
（大阪府泉南郡田尻町泉州空港中1）</t>
  </si>
  <si>
    <t>医療法人福慈会福慈クリニック
大阪府大阪市中央区東心斎橋1-12-20</t>
  </si>
  <si>
    <t>文具・事務用品調達</t>
  </si>
  <si>
    <t>支出負担行為担当官
　広島入国管理局長
　増原　光　
（広島県広島市中区上八丁堀6-30）</t>
  </si>
  <si>
    <t>株式会社多山文具
広島県広島市中区本通8-23</t>
  </si>
  <si>
    <t>社団法人神奈川県公共嘱託登記土地家屋調査士協会
神奈川県横浜市西区楠町18</t>
  </si>
  <si>
    <t>千葉地方法務局佐倉支局ほか14庁電気需給契約</t>
  </si>
  <si>
    <t>株式会社エネット
東京都港区芝公園1-8-12</t>
  </si>
  <si>
    <t>一般競争入札</t>
  </si>
  <si>
    <t>登記所備付地図作成作業請負契約</t>
  </si>
  <si>
    <t>社団法人千葉県公共嘱託登記土地家屋調査士協会
千葉県千葉市中央区中央港1-23-25</t>
  </si>
  <si>
    <t>事務用プリンタ消耗品（リコー社製）供給契約　一式</t>
  </si>
  <si>
    <t>リコー販売株式会社
東京都中央区銀座7-16-12</t>
  </si>
  <si>
    <t>事務用プリンタ消耗品（キャノン社製）供給契約　一式</t>
  </si>
  <si>
    <t>株式会社前橋大気堂
群馬県前橋市本町2-2-16</t>
  </si>
  <si>
    <t>事務用プリンタ消耗品（エプソン社製ほか）供給契約　一式</t>
  </si>
  <si>
    <t>地図情報システムへの入力データ編集作業　一式</t>
  </si>
  <si>
    <t>国土情報開発株式会社
東京都世田谷区池尻2-7-3</t>
  </si>
  <si>
    <t>リコー製複写機保守契約</t>
  </si>
  <si>
    <t>リコー中部株式会社
静岡県静岡市葵区黒金町59-6</t>
  </si>
  <si>
    <t>甲府地方法務局韮崎出張所建築設備機器等保守管理業務委託契約　一式</t>
  </si>
  <si>
    <t>甲府ビルサービス株式会社
山梨県甲府市池田1-5-9</t>
  </si>
  <si>
    <t>各種図面登録作業一式</t>
  </si>
  <si>
    <t>株式会社サンコー
北海道札幌市中央区北2条西2-32</t>
  </si>
  <si>
    <t>各種図面の入力作業一式</t>
  </si>
  <si>
    <t>株式会社富士通ビジネスシステムズ
東京都文京区後楽1-7-27</t>
  </si>
  <si>
    <t>新潟地方法務局等で使用するコピー用紙供給契約</t>
  </si>
  <si>
    <t>リコー販売株式会社
東京都中央区銀座7-16-12</t>
  </si>
  <si>
    <t>登記所備付地図作成作業一式</t>
  </si>
  <si>
    <t>社団法人大阪公共嘱託登記土地家屋調査士協会
大阪府大阪市中央区船越町1-3-6</t>
  </si>
  <si>
    <t>大阪第二法務合同庁舎冷暖房機保守業務一式</t>
  </si>
  <si>
    <t>川重冷熱工業株式会社
滋賀県草津市青地町1000</t>
  </si>
  <si>
    <t>各種図面の登録作業請負一式</t>
  </si>
  <si>
    <t>株式会社ヤマイチテクノ
大阪府大阪市西区靱本町2-4-8</t>
  </si>
  <si>
    <t>大阪法務局庁舎空調機械設備等保守業務一式</t>
  </si>
  <si>
    <t>株式会社精研
大阪府大阪市中央区瓦屋町2-11-16</t>
  </si>
  <si>
    <t>各種図面の入力作業　一式</t>
  </si>
  <si>
    <t>奥谷電気株式会社
京都府京都市中京区富小路通錦小路上ﾙ高宮町595</t>
  </si>
  <si>
    <t>株式会社藤光商会
兵庫県神戸市兵庫区湊町3-2-2</t>
  </si>
  <si>
    <t>土地家屋調査士　片岡聡
奈良県生駒郡斑鳩町神南4-9-24
土地家屋調査士　長村護
奈良県大和郡山市柳5-32-3
土地家屋調査士　北田光彦
奈良県奈良市富雄北1-3-5
土地家屋調査士　東良憲
奈良県奈良市山陵町110-12-102
土地家屋調査士　八木良次
奈良県奈良市二条大路南2-2-27</t>
  </si>
  <si>
    <t>登記所備付地図作成作業請負契約</t>
  </si>
  <si>
    <t>社団法人和歌山県公共嘱託登記土地家屋調査士協会
和歌山県和歌山市四番丁7</t>
  </si>
  <si>
    <t>登記所備付地図作成作業</t>
  </si>
  <si>
    <t>社団法人愛知県公共嘱託登記土地家屋調査士協会
愛知県名古屋市中区葵1-27-32</t>
  </si>
  <si>
    <t>社団法人岐阜県公共嘱託登記土地家屋調査士協会
岐阜県岐阜市田端町1-12</t>
  </si>
  <si>
    <t>社団法人広島県公共嘱託登記土地家屋調査士協会
広島県広島市東区二葉の里1-2-44-301</t>
  </si>
  <si>
    <t>各種図面の入力作業請負契約</t>
  </si>
  <si>
    <t>株式会社ヤマイチテクノ
大阪府大阪市西区靱本町2-4-8</t>
  </si>
  <si>
    <t>登記所備付地図作成作業</t>
  </si>
  <si>
    <t>社団法人島根県公共嘱託登記土地家屋調査士協会
島根県松江市南田町26</t>
  </si>
  <si>
    <t>福岡法務局管内支局・出張所空調機保守委託契約</t>
  </si>
  <si>
    <t>有限会社瑞穂空調
福岡県福岡市南区清水3-12-7</t>
  </si>
  <si>
    <t>登記所備付地図作成作業請負契約</t>
  </si>
  <si>
    <t>社団法人福岡県公共嘱託土地家屋調査士協会
福岡県福岡市中央区舞鶴3-3-13</t>
  </si>
  <si>
    <t>社団法人大分県公共嘱託登記土地家屋調査士協会
大分県大分市城崎町2-3-10</t>
  </si>
  <si>
    <t>大分地方法務局本局及び大分保護観察所庁舎移転に伴う物品等の運送作業一式</t>
  </si>
  <si>
    <t>日本通運株式会社
東京都港区東新橋1-9-3</t>
  </si>
  <si>
    <t>登記所備付地図作成作業請負契約</t>
  </si>
  <si>
    <t>社団法人熊本県公共嘱託登記土地家屋調査士協会
熊本県熊本市渡鹿3-14-21</t>
  </si>
  <si>
    <t>鹿児島地方法務局庁舎駐車場整理業務委託請負契約</t>
  </si>
  <si>
    <t>株式会社ファイン
鹿児島県姶良市蒲生町上久徳2585</t>
  </si>
  <si>
    <t>登記所備付地図作成作業請負契約</t>
  </si>
  <si>
    <t>社団法人宮城県公共嘱託登記土地家屋調査士協会
宮城県仙台市青葉区二日町18-3</t>
  </si>
  <si>
    <t>社団法人山形県公共嘱託登記土地家屋調査士協会
山形県山形市緑町1-4-43</t>
  </si>
  <si>
    <t>登記所備付図面作成作業委託</t>
  </si>
  <si>
    <t>社団法人岩手県公共嘱託登記土地調査士協会
岩手県盛岡市中野1-1-1</t>
  </si>
  <si>
    <t>各種図面の入力作業委託</t>
  </si>
  <si>
    <t>株式会社富士通ビジネスシステム
東京都文京区後楽1-7-27</t>
  </si>
  <si>
    <t>登記所備付地図作成作業請負</t>
  </si>
  <si>
    <t>社団法人秋田県公共嘱託登記土地家屋調査士協会
秋田県秋田市山王6-1-1</t>
  </si>
  <si>
    <t>キヤノン製プリンタ用トナーカートリッジ等</t>
  </si>
  <si>
    <t>支出負担行為担当官
　東京地方検察庁検事正
　岩村　修二
（東京都千代田区霞が関1-1-1）</t>
  </si>
  <si>
    <t>キヤノンマーケティングジャパン株式会社
東京都港区港南2-16-6</t>
  </si>
  <si>
    <t>富士ゼロックス製プリンタ用トナーカートリッジ等</t>
  </si>
  <si>
    <t>リコー製プリンタ用トナーカートリッジ</t>
  </si>
  <si>
    <t>リコー販売株式会社
東京都中央区銀座6-14-6</t>
  </si>
  <si>
    <t>横浜地方検察庁プリンタートナー等（ゼロックス）購入契約</t>
  </si>
  <si>
    <t>支出負担行為担当官
　横浜地方検察庁検事正
　河村  博
（神奈川県横浜市中区日本大通9）</t>
  </si>
  <si>
    <t>株式会社カイショー
神奈川県横浜市西区平沼2-2-2</t>
  </si>
  <si>
    <t>平成22年度宇都宮地方法務合同庁舎等健康診断</t>
  </si>
  <si>
    <t>支出負担行為担当官
　宇都宮地方検察庁検事正
　谷川　恒太
（栃木県宇都宮市小幡2-1-11）</t>
  </si>
  <si>
    <t>清原診療所
栃木県宇都宮市清原工業団地15-1</t>
  </si>
  <si>
    <t>新潟地方検察庁普通乗用自動車交換契約</t>
  </si>
  <si>
    <t>支出負担行為担当官
　新潟地方検察庁検事正
　金田　茂
（新潟県新潟市中央区西大畑町5191）　</t>
  </si>
  <si>
    <t>株式会社日産サティオ新潟
新潟県新潟市西区流通センター2-1-1</t>
  </si>
  <si>
    <t>六法全書及び模範六法供給契約</t>
  </si>
  <si>
    <t>株式会社旭屋書店
大阪府大阪市北区豊崎3-17-9</t>
  </si>
  <si>
    <t>京都地方検察庁ＰＰＣ用紙購入契約</t>
  </si>
  <si>
    <t>支出負担行為担当官
　京都地方検察庁検事正
　梶木　壽
（京都府京都市上京区新町通下長者町下る両御霊町82）</t>
  </si>
  <si>
    <t>株式会社大塚商会京都支店
京都府京都市中京区烏丸通御池下ル虎屋町566-1</t>
  </si>
  <si>
    <t>支出負担行為担当官
　神戸地方検察庁検事正
　庄地　保
（兵庫県神戸市中央区橘通1-4-1）</t>
  </si>
  <si>
    <t>自動車物品交換契約</t>
  </si>
  <si>
    <t>支出負担行為担当官
　宮崎地方検察庁検事正
　野々上　尚
（宮崎県宮崎市別府町1-1）</t>
  </si>
  <si>
    <t>宮崎トヨタ自動車株式会社
宮崎県宮崎市大字芳士字谷口692-17</t>
  </si>
  <si>
    <t>那覇地方検察庁平良支部普通乗用自動車購入・交換（下取り）</t>
  </si>
  <si>
    <t>支出負担行為担当官
　那覇地方検察庁検事正
  三　浦　　守
（沖縄県那覇市樋川1-15-15）</t>
  </si>
  <si>
    <t>沖縄トヨタ自動車株式会社
沖縄県浦添市勢理客4-18-1</t>
  </si>
  <si>
    <t>平成22年度石巻法務合同庁舎電力需給契約</t>
  </si>
  <si>
    <t>支出負担行為担当官
　仙台地方検察庁検事正
　高井　新二
（宮城県仙台市青葉区片平1-3-1）</t>
  </si>
  <si>
    <t>イーレックス株式会社
東京都中央区日本橋本石町3-3-14</t>
  </si>
  <si>
    <t>支出負担行為担当官
　青森地方検察庁検事正
　吉松　悟
（青森県青森市長島1-3-25）</t>
  </si>
  <si>
    <t>財団法人全日本労働福祉協会青森支部
青森県青森市原別1-2-35</t>
  </si>
  <si>
    <t>株式会社三省堂書店関西営業所
大阪府豊中市曽根西町1-10-9チサンマンション豊中曽根1階</t>
  </si>
  <si>
    <t>支出負担行為担当官
  大阪高等検察庁検事長
　中尾　巧ほか1名
（大阪府大阪市福島区福島1-1-60）</t>
  </si>
  <si>
    <t>単価契約
低入札価格調査実施</t>
  </si>
  <si>
    <t>支出負担行為担当官
　札幌高等検察庁検事長
　小津　博司
（北海道札幌市中央区大通西12）</t>
  </si>
  <si>
    <t>北菱産業埠頭株式会社
北海道札幌市中央区北5条西6-2-2</t>
  </si>
  <si>
    <t>旭川法務総合庁舎機械設備保守点検業務委託</t>
  </si>
  <si>
    <t>支出負担行為担当官
　旭川地方検察庁検事正
　中井　国緒
（北海道旭川市花咲町4）</t>
  </si>
  <si>
    <t>第一美装株式会社
北海道旭川市東4条9-1-16</t>
  </si>
  <si>
    <t>全国刑務所作業製品展示即売会（第52回全国矯正展）に係る装飾一式</t>
  </si>
  <si>
    <t>株式会社ムラヤマ
東京都文京区後楽2-23-10</t>
  </si>
  <si>
    <t>美保産業株式会社
東京都品川区西中延1-3-23</t>
  </si>
  <si>
    <t>アルフレッサ株式会社
東京都千代田区内神田1-12-1</t>
  </si>
  <si>
    <t>株式会社メディセオ
東京都中央区八重洲2-7-15</t>
  </si>
  <si>
    <t>株式会社中央薬品
神奈川県横浜市泉区和泉町1191-4</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</si>
</sst>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0;&quot;△ &quot;#,##0"/>
    <numFmt numFmtId="190" formatCode="#,##0.0_ "/>
    <numFmt numFmtId="191" formatCode="#,##0.0;&quot;△ &quot;#,##0.0"/>
    <numFmt numFmtId="192" formatCode="m&quot;月&quot;d&quot;日&quot;;@"/>
    <numFmt numFmtId="193" formatCode="#,##0_ ;[Red]\-#,##0\ "/>
    <numFmt numFmtId="194" formatCode="#,##0.0_);[Red]\(#,##0.0\)"/>
  </numFmts>
  <fonts count="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0"/>
      <name val="ＭＳ Ｐゴシック"/>
      <family val="3"/>
    </font>
    <font>
      <sz val="8"/>
      <name val="ＭＳ Ｐゴシック"/>
      <family val="3"/>
    </font>
    <font>
      <sz val="6"/>
      <name val="ＭＳ 明朝"/>
      <family val="1"/>
    </font>
    <font>
      <sz val="9"/>
      <name val="MS UI Gothic"/>
      <family val="3"/>
    </font>
  </fonts>
  <fills count="2">
    <fill>
      <patternFill/>
    </fill>
    <fill>
      <patternFill patternType="gray125"/>
    </fill>
  </fills>
  <borders count="4">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3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 fillId="0" borderId="0" applyNumberFormat="0" applyFill="0" applyBorder="0" applyAlignment="0" applyProtection="0"/>
  </cellStyleXfs>
  <cellXfs count="70">
    <xf numFmtId="0" fontId="0" fillId="0" borderId="0" xfId="0" applyAlignment="1">
      <alignment vertical="center"/>
    </xf>
    <xf numFmtId="58" fontId="6" fillId="0" borderId="1" xfId="22" applyNumberFormat="1" applyFont="1" applyFill="1" applyBorder="1" applyAlignment="1">
      <alignment horizontal="left" vertical="center" wrapText="1"/>
      <protection/>
    </xf>
    <xf numFmtId="0" fontId="6" fillId="0" borderId="1" xfId="22" applyFont="1" applyFill="1" applyBorder="1" applyAlignment="1">
      <alignment horizontal="left" vertical="center" wrapText="1"/>
      <protection/>
    </xf>
    <xf numFmtId="180" fontId="6" fillId="0" borderId="1" xfId="22" applyNumberFormat="1" applyFont="1" applyFill="1" applyBorder="1" applyAlignment="1">
      <alignment horizontal="right" vertical="center" wrapText="1"/>
      <protection/>
    </xf>
    <xf numFmtId="0" fontId="6" fillId="0" borderId="0" xfId="0" applyFont="1" applyFill="1" applyAlignment="1">
      <alignment horizontal="center" vertical="center" wrapText="1"/>
    </xf>
    <xf numFmtId="0" fontId="6" fillId="0" borderId="0" xfId="22" applyFont="1" applyFill="1" applyAlignment="1">
      <alignment vertical="center" wrapText="1"/>
      <protection/>
    </xf>
    <xf numFmtId="186" fontId="6" fillId="0" borderId="1" xfId="22" applyNumberFormat="1" applyFont="1" applyFill="1" applyBorder="1" applyAlignment="1">
      <alignment vertical="center"/>
      <protection/>
    </xf>
    <xf numFmtId="0" fontId="6" fillId="0" borderId="2" xfId="0" applyFont="1" applyFill="1" applyBorder="1" applyAlignment="1">
      <alignment horizontal="center" vertical="center" wrapText="1"/>
    </xf>
    <xf numFmtId="183" fontId="6" fillId="0" borderId="1" xfId="22" applyNumberFormat="1" applyFont="1" applyFill="1" applyBorder="1" applyAlignment="1">
      <alignment horizontal="left" vertical="center" wrapText="1"/>
      <protection/>
    </xf>
    <xf numFmtId="0" fontId="6" fillId="0" borderId="1" xfId="22" applyFont="1" applyFill="1" applyBorder="1" applyAlignment="1">
      <alignment vertical="center" wrapText="1"/>
      <protection/>
    </xf>
    <xf numFmtId="0" fontId="6" fillId="0" borderId="1" xfId="0" applyFont="1" applyFill="1" applyBorder="1" applyAlignment="1">
      <alignment horizontal="left" vertical="center" wrapText="1"/>
    </xf>
    <xf numFmtId="0" fontId="6" fillId="0" borderId="2" xfId="0" applyFont="1" applyFill="1" applyBorder="1" applyAlignment="1">
      <alignment vertical="center" wrapText="1"/>
    </xf>
    <xf numFmtId="0" fontId="6" fillId="0" borderId="1" xfId="0" applyFont="1" applyFill="1" applyBorder="1" applyAlignment="1">
      <alignment vertical="center" wrapText="1"/>
    </xf>
    <xf numFmtId="38" fontId="6" fillId="0" borderId="1" xfId="17" applyFont="1" applyFill="1" applyBorder="1" applyAlignment="1">
      <alignment horizontal="right" vertical="center" wrapText="1"/>
    </xf>
    <xf numFmtId="0" fontId="6" fillId="0" borderId="1" xfId="0" applyFont="1" applyFill="1" applyBorder="1" applyAlignment="1">
      <alignment horizontal="center" vertical="center" wrapText="1"/>
    </xf>
    <xf numFmtId="180" fontId="6" fillId="0" borderId="2" xfId="22" applyNumberFormat="1" applyFont="1" applyFill="1" applyBorder="1" applyAlignment="1">
      <alignment horizontal="right" vertical="center" wrapText="1"/>
      <protection/>
    </xf>
    <xf numFmtId="183" fontId="6" fillId="0" borderId="1" xfId="0" applyNumberFormat="1" applyFont="1" applyFill="1" applyBorder="1" applyAlignment="1">
      <alignment horizontal="left" vertical="center"/>
    </xf>
    <xf numFmtId="0" fontId="6" fillId="0" borderId="1" xfId="0" applyFont="1" applyFill="1" applyBorder="1" applyAlignment="1">
      <alignment vertical="center"/>
    </xf>
    <xf numFmtId="0" fontId="6" fillId="0" borderId="1" xfId="0" applyFont="1" applyFill="1" applyBorder="1" applyAlignment="1">
      <alignment horizontal="left" vertical="center" wrapText="1" shrinkToFit="1"/>
    </xf>
    <xf numFmtId="0" fontId="6" fillId="0" borderId="2" xfId="0" applyFont="1" applyFill="1" applyBorder="1" applyAlignment="1">
      <alignment horizontal="left" vertical="center" wrapText="1"/>
    </xf>
    <xf numFmtId="0" fontId="6" fillId="0" borderId="2" xfId="28" applyFont="1" applyFill="1" applyBorder="1" applyAlignment="1">
      <alignment vertical="center" wrapText="1"/>
      <protection/>
    </xf>
    <xf numFmtId="182" fontId="6" fillId="0" borderId="2" xfId="28" applyNumberFormat="1" applyFont="1" applyFill="1" applyBorder="1" applyAlignment="1">
      <alignment horizontal="right" vertical="center"/>
      <protection/>
    </xf>
    <xf numFmtId="182" fontId="6" fillId="0" borderId="2" xfId="0" applyNumberFormat="1" applyFont="1" applyFill="1" applyBorder="1" applyAlignment="1">
      <alignment vertical="center"/>
    </xf>
    <xf numFmtId="186" fontId="6" fillId="0" borderId="2" xfId="22" applyNumberFormat="1" applyFont="1" applyFill="1" applyBorder="1" applyAlignment="1">
      <alignment vertical="center"/>
      <protection/>
    </xf>
    <xf numFmtId="183" fontId="6" fillId="0" borderId="1" xfId="28" applyNumberFormat="1" applyFont="1" applyFill="1" applyBorder="1" applyAlignment="1">
      <alignment horizontal="left" vertical="center"/>
      <protection/>
    </xf>
    <xf numFmtId="0" fontId="6" fillId="0" borderId="1" xfId="28" applyFont="1" applyFill="1" applyBorder="1" applyAlignment="1">
      <alignment vertical="center"/>
      <protection/>
    </xf>
    <xf numFmtId="182" fontId="6" fillId="0" borderId="1" xfId="28" applyNumberFormat="1" applyFont="1" applyFill="1" applyBorder="1" applyAlignment="1">
      <alignment horizontal="right" vertical="center"/>
      <protection/>
    </xf>
    <xf numFmtId="182" fontId="6" fillId="0" borderId="1" xfId="0" applyNumberFormat="1" applyFont="1" applyFill="1" applyBorder="1" applyAlignment="1">
      <alignment vertical="center"/>
    </xf>
    <xf numFmtId="0" fontId="6" fillId="0" borderId="1" xfId="28" applyFont="1" applyFill="1" applyBorder="1" applyAlignment="1">
      <alignment horizontal="left" vertical="center" wrapText="1" shrinkToFit="1"/>
      <protection/>
    </xf>
    <xf numFmtId="0" fontId="6" fillId="0" borderId="1" xfId="28" applyFont="1" applyFill="1" applyBorder="1" applyAlignment="1">
      <alignment vertical="center" wrapText="1"/>
      <protection/>
    </xf>
    <xf numFmtId="57" fontId="6" fillId="0" borderId="1" xfId="0" applyNumberFormat="1" applyFont="1" applyFill="1" applyBorder="1" applyAlignment="1">
      <alignment vertical="center" wrapText="1"/>
    </xf>
    <xf numFmtId="187" fontId="6" fillId="0" borderId="2" xfId="22" applyNumberFormat="1" applyFont="1" applyFill="1" applyBorder="1" applyAlignment="1">
      <alignment vertical="center"/>
      <protection/>
    </xf>
    <xf numFmtId="0" fontId="6" fillId="0" borderId="2" xfId="22" applyFont="1" applyFill="1" applyBorder="1" applyAlignment="1">
      <alignment horizontal="left" vertical="center" wrapText="1"/>
      <protection/>
    </xf>
    <xf numFmtId="0" fontId="6" fillId="0" borderId="1" xfId="0" applyFont="1" applyFill="1" applyBorder="1" applyAlignment="1">
      <alignment horizontal="left" vertical="center" wrapText="1"/>
    </xf>
    <xf numFmtId="0" fontId="6" fillId="0" borderId="1" xfId="22" applyFont="1" applyFill="1" applyBorder="1" applyAlignment="1">
      <alignment horizontal="left" vertical="center" wrapText="1"/>
      <protection/>
    </xf>
    <xf numFmtId="0" fontId="6" fillId="0" borderId="1" xfId="23" applyFont="1" applyFill="1" applyBorder="1" applyAlignment="1">
      <alignment horizontal="left" vertical="center" wrapText="1"/>
      <protection/>
    </xf>
    <xf numFmtId="186" fontId="6" fillId="0" borderId="1" xfId="22" applyNumberFormat="1" applyFont="1" applyFill="1" applyBorder="1" applyAlignment="1">
      <alignment horizontal="right" vertical="center"/>
      <protection/>
    </xf>
    <xf numFmtId="58" fontId="6" fillId="0" borderId="1" xfId="22" applyNumberFormat="1" applyFont="1" applyFill="1" applyBorder="1" applyAlignment="1">
      <alignment horizontal="center" vertical="center" wrapText="1"/>
      <protection/>
    </xf>
    <xf numFmtId="190" fontId="6" fillId="0" borderId="1" xfId="22" applyNumberFormat="1" applyFont="1" applyFill="1" applyBorder="1" applyAlignment="1">
      <alignment vertical="center"/>
      <protection/>
    </xf>
    <xf numFmtId="0" fontId="6" fillId="0" borderId="1" xfId="26" applyFont="1" applyFill="1" applyBorder="1" applyAlignment="1">
      <alignment horizontal="left" vertical="center" wrapText="1"/>
      <protection/>
    </xf>
    <xf numFmtId="58" fontId="6" fillId="0" borderId="1" xfId="26" applyNumberFormat="1" applyFont="1" applyFill="1" applyBorder="1" applyAlignment="1">
      <alignment horizontal="left" vertical="center" wrapText="1"/>
      <protection/>
    </xf>
    <xf numFmtId="180" fontId="6" fillId="0" borderId="1" xfId="26" applyNumberFormat="1" applyFont="1" applyFill="1" applyBorder="1" applyAlignment="1">
      <alignment vertical="center" wrapText="1"/>
      <protection/>
    </xf>
    <xf numFmtId="180" fontId="6" fillId="0" borderId="1" xfId="26" applyNumberFormat="1" applyFont="1" applyFill="1" applyBorder="1" applyAlignment="1">
      <alignment horizontal="right" vertical="center" wrapText="1"/>
      <protection/>
    </xf>
    <xf numFmtId="38" fontId="6" fillId="0" borderId="1" xfId="17" applyFont="1" applyFill="1" applyBorder="1" applyAlignment="1">
      <alignment vertical="center" wrapText="1"/>
    </xf>
    <xf numFmtId="0" fontId="6" fillId="0" borderId="1" xfId="25" applyFont="1" applyFill="1" applyBorder="1" applyAlignment="1">
      <alignment vertical="center" wrapText="1"/>
      <protection/>
    </xf>
    <xf numFmtId="180" fontId="6" fillId="0" borderId="1" xfId="24" applyNumberFormat="1" applyFont="1" applyFill="1" applyBorder="1" applyAlignment="1">
      <alignment horizontal="right" vertical="center" wrapText="1"/>
      <protection/>
    </xf>
    <xf numFmtId="58" fontId="6" fillId="0" borderId="1" xfId="24" applyNumberFormat="1" applyFont="1" applyFill="1" applyBorder="1" applyAlignment="1">
      <alignment horizontal="left" vertical="center" wrapText="1"/>
      <protection/>
    </xf>
    <xf numFmtId="0" fontId="6" fillId="0" borderId="1" xfId="24" applyFont="1" applyFill="1" applyBorder="1" applyAlignment="1">
      <alignment horizontal="left" vertical="center" wrapText="1"/>
      <protection/>
    </xf>
    <xf numFmtId="0" fontId="6" fillId="0" borderId="1" xfId="0" applyFont="1" applyFill="1" applyBorder="1" applyAlignment="1">
      <alignment horizontal="left" vertical="center" shrinkToFit="1"/>
    </xf>
    <xf numFmtId="180" fontId="6" fillId="0" borderId="1" xfId="22" applyNumberFormat="1" applyFont="1" applyFill="1" applyBorder="1" applyAlignment="1">
      <alignment horizontal="right" vertical="center"/>
      <protection/>
    </xf>
    <xf numFmtId="38" fontId="6" fillId="0" borderId="1" xfId="17" applyFont="1" applyFill="1" applyBorder="1" applyAlignment="1">
      <alignment vertical="center"/>
    </xf>
    <xf numFmtId="180" fontId="6" fillId="0" borderId="1" xfId="22" applyNumberFormat="1" applyFont="1" applyFill="1" applyBorder="1" applyAlignment="1">
      <alignment vertical="center" wrapText="1"/>
      <protection/>
    </xf>
    <xf numFmtId="180" fontId="6" fillId="0" borderId="2" xfId="0" applyNumberFormat="1" applyFont="1" applyFill="1" applyBorder="1" applyAlignment="1">
      <alignment horizontal="right" vertical="center" wrapText="1"/>
    </xf>
    <xf numFmtId="0" fontId="0" fillId="0" borderId="0" xfId="0" applyFont="1" applyFill="1" applyAlignment="1">
      <alignment vertical="center"/>
    </xf>
    <xf numFmtId="58" fontId="6" fillId="0" borderId="1" xfId="22" applyNumberFormat="1" applyFont="1" applyFill="1" applyBorder="1" applyAlignment="1">
      <alignment horizontal="left" vertical="center" wrapText="1"/>
      <protection/>
    </xf>
    <xf numFmtId="0" fontId="6" fillId="0" borderId="1" xfId="22" applyFont="1" applyFill="1" applyBorder="1" applyAlignment="1">
      <alignment horizontal="left" vertical="center" wrapText="1"/>
      <protection/>
    </xf>
    <xf numFmtId="180" fontId="6" fillId="0" borderId="3" xfId="22" applyNumberFormat="1" applyFont="1" applyFill="1" applyBorder="1" applyAlignment="1">
      <alignment horizontal="right" vertical="center" wrapText="1"/>
      <protection/>
    </xf>
    <xf numFmtId="180" fontId="6" fillId="0" borderId="1" xfId="17" applyNumberFormat="1" applyFont="1" applyFill="1" applyBorder="1" applyAlignment="1">
      <alignment horizontal="right" vertical="center" wrapText="1"/>
    </xf>
    <xf numFmtId="180" fontId="6" fillId="0" borderId="1" xfId="27" applyNumberFormat="1" applyFont="1" applyFill="1" applyBorder="1" applyAlignment="1">
      <alignment horizontal="left" vertical="center" wrapText="1"/>
      <protection/>
    </xf>
    <xf numFmtId="58" fontId="6" fillId="0" borderId="2" xfId="22" applyNumberFormat="1" applyFont="1" applyFill="1" applyBorder="1" applyAlignment="1">
      <alignment horizontal="left" vertical="center" wrapText="1"/>
      <protection/>
    </xf>
    <xf numFmtId="180" fontId="6" fillId="0" borderId="1" xfId="0" applyNumberFormat="1" applyFont="1" applyFill="1" applyBorder="1" applyAlignment="1">
      <alignment horizontal="right" vertical="center" wrapText="1"/>
    </xf>
    <xf numFmtId="180" fontId="6" fillId="0" borderId="2" xfId="24" applyNumberFormat="1" applyFont="1" applyFill="1" applyBorder="1" applyAlignment="1">
      <alignment horizontal="right" vertical="center" wrapText="1"/>
      <protection/>
    </xf>
    <xf numFmtId="180" fontId="6" fillId="0" borderId="1" xfId="22" applyNumberFormat="1" applyFont="1" applyFill="1" applyBorder="1" applyAlignment="1">
      <alignment horizontal="right" vertical="center" wrapText="1"/>
      <protection/>
    </xf>
    <xf numFmtId="187" fontId="6" fillId="0" borderId="1" xfId="22" applyNumberFormat="1" applyFont="1" applyFill="1" applyBorder="1" applyAlignment="1">
      <alignment vertical="center"/>
      <protection/>
    </xf>
    <xf numFmtId="0" fontId="4" fillId="0" borderId="0" xfId="0" applyFont="1" applyFill="1" applyAlignment="1">
      <alignment horizontal="center" vertical="center"/>
    </xf>
    <xf numFmtId="0" fontId="0" fillId="0" borderId="0" xfId="0" applyFont="1" applyFill="1" applyAlignment="1">
      <alignment horizontal="center" vertical="center"/>
    </xf>
    <xf numFmtId="0" fontId="5" fillId="0" borderId="0" xfId="0" applyFont="1" applyFill="1" applyAlignment="1">
      <alignment vertical="center"/>
    </xf>
    <xf numFmtId="58" fontId="6" fillId="0" borderId="1" xfId="0" applyNumberFormat="1" applyFont="1" applyFill="1" applyBorder="1" applyAlignment="1">
      <alignment horizontal="left" vertical="center" shrinkToFit="1"/>
    </xf>
    <xf numFmtId="190" fontId="6" fillId="0" borderId="1" xfId="0" applyNumberFormat="1" applyFont="1" applyFill="1" applyBorder="1" applyAlignment="1">
      <alignment horizontal="left" vertical="center" wrapText="1"/>
    </xf>
    <xf numFmtId="0" fontId="6" fillId="0" borderId="1" xfId="21" applyFont="1" applyFill="1" applyBorder="1" applyAlignment="1">
      <alignment horizontal="left" vertical="center" wrapText="1"/>
      <protection/>
    </xf>
  </cellXfs>
  <cellStyles count="16">
    <cellStyle name="Normal" xfId="0"/>
    <cellStyle name="Percent" xfId="15"/>
    <cellStyle name="Hyperlink" xfId="16"/>
    <cellStyle name="Comma [0]" xfId="17"/>
    <cellStyle name="Comma" xfId="18"/>
    <cellStyle name="Currency [0]" xfId="19"/>
    <cellStyle name="Currency" xfId="20"/>
    <cellStyle name="標準 2" xfId="21"/>
    <cellStyle name="標準_１６７調査票４案件best100（再検討）0914提出用" xfId="22"/>
    <cellStyle name="標準_１６７調査票４案件best100（再検討）0914提出用_契約の公表新様式（20年４月契約分）" xfId="23"/>
    <cellStyle name="標準_１６７調査票４案件best100（再検討）0914提出用_事務連絡（予定価格公表等）に係る3月分" xfId="24"/>
    <cellStyle name="標準_１６７調査票４案件best100（再検討）0914提出用_事務連絡（予定価格公表等）に係る3月分_公共調達別表新様式（21年4月契約分）横浜刑務所官署" xfId="25"/>
    <cellStyle name="標準_１６７調査票４案件best100（再検討）0914提出用_事務連絡（予定価格公表等）に係る3月分_公共調達別表新様式（22年4月契約分）横浜刑務所官署" xfId="26"/>
    <cellStyle name="標準_１６７調査票４案件best100（再検討）0914提出用_別表３" xfId="27"/>
    <cellStyle name="標準_調達情報（改良版）" xfId="28"/>
    <cellStyle name="Followed 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164</xdr:row>
      <xdr:rowOff>0</xdr:rowOff>
    </xdr:from>
    <xdr:to>
      <xdr:col>2</xdr:col>
      <xdr:colOff>9525</xdr:colOff>
      <xdr:row>164</xdr:row>
      <xdr:rowOff>9525</xdr:rowOff>
    </xdr:to>
    <xdr:pic>
      <xdr:nvPicPr>
        <xdr:cNvPr id="1" name="Picture 1"/>
        <xdr:cNvPicPr preferRelativeResize="1">
          <a:picLocks noChangeAspect="1"/>
        </xdr:cNvPicPr>
      </xdr:nvPicPr>
      <xdr:blipFill>
        <a:blip r:embed="rId1"/>
        <a:stretch>
          <a:fillRect/>
        </a:stretch>
      </xdr:blipFill>
      <xdr:spPr>
        <a:xfrm>
          <a:off x="2085975" y="130035300"/>
          <a:ext cx="9525" cy="9525"/>
        </a:xfrm>
        <a:prstGeom prst="rect">
          <a:avLst/>
        </a:prstGeom>
        <a:noFill/>
        <a:ln w="1" cmpd="sng">
          <a:noFill/>
        </a:ln>
      </xdr:spPr>
    </xdr:pic>
    <xdr:clientData/>
  </xdr:twoCellAnchor>
  <xdr:twoCellAnchor editAs="oneCell">
    <xdr:from>
      <xdr:col>2</xdr:col>
      <xdr:colOff>0</xdr:colOff>
      <xdr:row>164</xdr:row>
      <xdr:rowOff>0</xdr:rowOff>
    </xdr:from>
    <xdr:to>
      <xdr:col>2</xdr:col>
      <xdr:colOff>9525</xdr:colOff>
      <xdr:row>164</xdr:row>
      <xdr:rowOff>9525</xdr:rowOff>
    </xdr:to>
    <xdr:pic>
      <xdr:nvPicPr>
        <xdr:cNvPr id="2" name="Picture 2"/>
        <xdr:cNvPicPr preferRelativeResize="1">
          <a:picLocks noChangeAspect="1"/>
        </xdr:cNvPicPr>
      </xdr:nvPicPr>
      <xdr:blipFill>
        <a:blip r:embed="rId1"/>
        <a:stretch>
          <a:fillRect/>
        </a:stretch>
      </xdr:blipFill>
      <xdr:spPr>
        <a:xfrm>
          <a:off x="2085975" y="130035300"/>
          <a:ext cx="9525" cy="9525"/>
        </a:xfrm>
        <a:prstGeom prst="rect">
          <a:avLst/>
        </a:prstGeom>
        <a:noFill/>
        <a:ln w="1" cmpd="sng">
          <a:noFill/>
        </a:ln>
      </xdr:spPr>
    </xdr:pic>
    <xdr:clientData/>
  </xdr:twoCellAnchor>
  <xdr:twoCellAnchor editAs="oneCell">
    <xdr:from>
      <xdr:col>2</xdr:col>
      <xdr:colOff>0</xdr:colOff>
      <xdr:row>164</xdr:row>
      <xdr:rowOff>0</xdr:rowOff>
    </xdr:from>
    <xdr:to>
      <xdr:col>2</xdr:col>
      <xdr:colOff>9525</xdr:colOff>
      <xdr:row>164</xdr:row>
      <xdr:rowOff>9525</xdr:rowOff>
    </xdr:to>
    <xdr:pic>
      <xdr:nvPicPr>
        <xdr:cNvPr id="3" name="Picture 3"/>
        <xdr:cNvPicPr preferRelativeResize="1">
          <a:picLocks noChangeAspect="1"/>
        </xdr:cNvPicPr>
      </xdr:nvPicPr>
      <xdr:blipFill>
        <a:blip r:embed="rId1"/>
        <a:stretch>
          <a:fillRect/>
        </a:stretch>
      </xdr:blipFill>
      <xdr:spPr>
        <a:xfrm>
          <a:off x="2085975" y="130035300"/>
          <a:ext cx="9525" cy="9525"/>
        </a:xfrm>
        <a:prstGeom prst="rect">
          <a:avLst/>
        </a:prstGeom>
        <a:noFill/>
        <a:ln w="1" cmpd="sng">
          <a:noFill/>
        </a:ln>
      </xdr:spPr>
    </xdr:pic>
    <xdr:clientData/>
  </xdr:twoCellAnchor>
  <xdr:twoCellAnchor editAs="oneCell">
    <xdr:from>
      <xdr:col>2</xdr:col>
      <xdr:colOff>0</xdr:colOff>
      <xdr:row>165</xdr:row>
      <xdr:rowOff>0</xdr:rowOff>
    </xdr:from>
    <xdr:to>
      <xdr:col>2</xdr:col>
      <xdr:colOff>9525</xdr:colOff>
      <xdr:row>165</xdr:row>
      <xdr:rowOff>9525</xdr:rowOff>
    </xdr:to>
    <xdr:pic>
      <xdr:nvPicPr>
        <xdr:cNvPr id="4" name="Picture 4"/>
        <xdr:cNvPicPr preferRelativeResize="1">
          <a:picLocks noChangeAspect="1"/>
        </xdr:cNvPicPr>
      </xdr:nvPicPr>
      <xdr:blipFill>
        <a:blip r:embed="rId1"/>
        <a:stretch>
          <a:fillRect/>
        </a:stretch>
      </xdr:blipFill>
      <xdr:spPr>
        <a:xfrm>
          <a:off x="2085975" y="130816350"/>
          <a:ext cx="9525" cy="9525"/>
        </a:xfrm>
        <a:prstGeom prst="rect">
          <a:avLst/>
        </a:prstGeom>
        <a:noFill/>
        <a:ln w="1" cmpd="sng">
          <a:noFill/>
        </a:ln>
      </xdr:spPr>
    </xdr:pic>
    <xdr:clientData/>
  </xdr:twoCellAnchor>
  <xdr:twoCellAnchor editAs="oneCell">
    <xdr:from>
      <xdr:col>2</xdr:col>
      <xdr:colOff>0</xdr:colOff>
      <xdr:row>165</xdr:row>
      <xdr:rowOff>0</xdr:rowOff>
    </xdr:from>
    <xdr:to>
      <xdr:col>2</xdr:col>
      <xdr:colOff>9525</xdr:colOff>
      <xdr:row>165</xdr:row>
      <xdr:rowOff>9525</xdr:rowOff>
    </xdr:to>
    <xdr:pic>
      <xdr:nvPicPr>
        <xdr:cNvPr id="5" name="Picture 5"/>
        <xdr:cNvPicPr preferRelativeResize="1">
          <a:picLocks noChangeAspect="1"/>
        </xdr:cNvPicPr>
      </xdr:nvPicPr>
      <xdr:blipFill>
        <a:blip r:embed="rId1"/>
        <a:stretch>
          <a:fillRect/>
        </a:stretch>
      </xdr:blipFill>
      <xdr:spPr>
        <a:xfrm>
          <a:off x="2085975" y="130816350"/>
          <a:ext cx="9525" cy="9525"/>
        </a:xfrm>
        <a:prstGeom prst="rect">
          <a:avLst/>
        </a:prstGeom>
        <a:noFill/>
        <a:ln w="1" cmpd="sng">
          <a:noFill/>
        </a:ln>
      </xdr:spPr>
    </xdr:pic>
    <xdr:clientData/>
  </xdr:twoCellAnchor>
  <xdr:twoCellAnchor editAs="oneCell">
    <xdr:from>
      <xdr:col>2</xdr:col>
      <xdr:colOff>0</xdr:colOff>
      <xdr:row>165</xdr:row>
      <xdr:rowOff>0</xdr:rowOff>
    </xdr:from>
    <xdr:to>
      <xdr:col>2</xdr:col>
      <xdr:colOff>9525</xdr:colOff>
      <xdr:row>165</xdr:row>
      <xdr:rowOff>9525</xdr:rowOff>
    </xdr:to>
    <xdr:pic>
      <xdr:nvPicPr>
        <xdr:cNvPr id="6" name="Picture 6"/>
        <xdr:cNvPicPr preferRelativeResize="1">
          <a:picLocks noChangeAspect="1"/>
        </xdr:cNvPicPr>
      </xdr:nvPicPr>
      <xdr:blipFill>
        <a:blip r:embed="rId1"/>
        <a:stretch>
          <a:fillRect/>
        </a:stretch>
      </xdr:blipFill>
      <xdr:spPr>
        <a:xfrm>
          <a:off x="2085975" y="130816350"/>
          <a:ext cx="9525" cy="9525"/>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908;&#23519;&#20104;&#31639;&#20418;\&#38543;&#22865;&#12501;&#12457;&#12525;&#12540;&#12450;&#12483;&#12503;\22'\&#25552;&#20986;VER&#65288;5.27&#65289;\&#35330;&#27491;&#29256;&#65288;&#33394;&#22615;&#12426;&#65289;\200&#26908;&#23519;&#24193;(&#21029;&#32025;&#65299;&#65289;&#20877;&#12293;&#25552;&#2098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紙３"/>
    </sheetNames>
    <sheetDataSet>
      <sheetData sheetId="0">
        <row r="5">
          <cell r="I5" t="str">
            <v>近隣官署一括</v>
          </cell>
        </row>
        <row r="6">
          <cell r="I6" t="str">
            <v>合同庁舎一括</v>
          </cell>
        </row>
        <row r="7">
          <cell r="I7" t="str">
            <v>管区一括</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1"/>
    <pageSetUpPr fitToPage="1"/>
  </sheetPr>
  <dimension ref="A1:J188"/>
  <sheetViews>
    <sheetView tabSelected="1" zoomScaleSheetLayoutView="90" workbookViewId="0" topLeftCell="A1">
      <pane xSplit="2" ySplit="3" topLeftCell="C4" activePane="bottomRight" state="frozen"/>
      <selection pane="topLeft" activeCell="A1" sqref="A1"/>
      <selection pane="topRight" activeCell="C1" sqref="C1"/>
      <selection pane="bottomLeft" activeCell="A6" sqref="A6"/>
      <selection pane="bottomRight" activeCell="B2" sqref="B2"/>
    </sheetView>
  </sheetViews>
  <sheetFormatPr defaultColWidth="9.00390625" defaultRowHeight="13.5"/>
  <cols>
    <col min="1" max="1" width="3.75390625" style="53" customWidth="1"/>
    <col min="2" max="2" width="23.625" style="53" customWidth="1"/>
    <col min="3" max="3" width="25.00390625" style="65" customWidth="1"/>
    <col min="4" max="4" width="13.875" style="53" customWidth="1"/>
    <col min="5" max="5" width="19.375" style="53" customWidth="1"/>
    <col min="6" max="6" width="13.25390625" style="53" customWidth="1"/>
    <col min="7" max="7" width="11.25390625" style="65" customWidth="1"/>
    <col min="8" max="8" width="11.25390625" style="53" customWidth="1"/>
    <col min="9" max="9" width="6.875" style="53" customWidth="1"/>
    <col min="10" max="10" width="14.25390625" style="53" customWidth="1"/>
    <col min="11" max="16384" width="9.00390625" style="53" customWidth="1"/>
  </cols>
  <sheetData>
    <row r="1" spans="2:10" ht="15">
      <c r="B1" s="64" t="s">
        <v>121</v>
      </c>
      <c r="C1" s="64"/>
      <c r="D1" s="64"/>
      <c r="E1" s="64"/>
      <c r="F1" s="64"/>
      <c r="G1" s="64"/>
      <c r="H1" s="64"/>
      <c r="I1" s="64"/>
      <c r="J1" s="64"/>
    </row>
    <row r="2" spans="3:7" ht="18.75" customHeight="1">
      <c r="C2" s="53"/>
      <c r="D2" s="65"/>
      <c r="G2" s="66"/>
    </row>
    <row r="3" spans="1:10" s="4" customFormat="1" ht="47.25" customHeight="1">
      <c r="A3" s="14" t="s">
        <v>117</v>
      </c>
      <c r="B3" s="14" t="s">
        <v>126</v>
      </c>
      <c r="C3" s="14" t="s">
        <v>119</v>
      </c>
      <c r="D3" s="14" t="s">
        <v>125</v>
      </c>
      <c r="E3" s="14" t="s">
        <v>118</v>
      </c>
      <c r="F3" s="14" t="s">
        <v>127</v>
      </c>
      <c r="G3" s="14" t="s">
        <v>129</v>
      </c>
      <c r="H3" s="14" t="s">
        <v>130</v>
      </c>
      <c r="I3" s="14" t="s">
        <v>128</v>
      </c>
      <c r="J3" s="14" t="s">
        <v>124</v>
      </c>
    </row>
    <row r="4" spans="1:10" s="4" customFormat="1" ht="61.5" customHeight="1">
      <c r="A4" s="7">
        <v>1</v>
      </c>
      <c r="B4" s="32" t="s">
        <v>192</v>
      </c>
      <c r="C4" s="32" t="s">
        <v>252</v>
      </c>
      <c r="D4" s="59">
        <v>40299</v>
      </c>
      <c r="E4" s="32" t="s">
        <v>188</v>
      </c>
      <c r="F4" s="32" t="s">
        <v>120</v>
      </c>
      <c r="G4" s="15">
        <v>9236876</v>
      </c>
      <c r="H4" s="15">
        <v>9195631</v>
      </c>
      <c r="I4" s="23">
        <f>ROUND(H4/G4*100,1)</f>
        <v>99.6</v>
      </c>
      <c r="J4" s="32" t="s">
        <v>122</v>
      </c>
    </row>
    <row r="5" spans="1:10" s="4" customFormat="1" ht="61.5" customHeight="1">
      <c r="A5" s="7">
        <v>2</v>
      </c>
      <c r="B5" s="2" t="s">
        <v>413</v>
      </c>
      <c r="C5" s="32" t="s">
        <v>414</v>
      </c>
      <c r="D5" s="1">
        <v>40299</v>
      </c>
      <c r="E5" s="2" t="s">
        <v>415</v>
      </c>
      <c r="F5" s="2" t="s">
        <v>120</v>
      </c>
      <c r="G5" s="3">
        <v>1879500</v>
      </c>
      <c r="H5" s="3">
        <v>1543080</v>
      </c>
      <c r="I5" s="6">
        <v>82.1</v>
      </c>
      <c r="J5" s="2"/>
    </row>
    <row r="6" spans="1:10" s="4" customFormat="1" ht="61.5" customHeight="1">
      <c r="A6" s="7">
        <v>3</v>
      </c>
      <c r="B6" s="2" t="s">
        <v>423</v>
      </c>
      <c r="C6" s="32" t="s">
        <v>424</v>
      </c>
      <c r="D6" s="1">
        <v>40299</v>
      </c>
      <c r="E6" s="2" t="s">
        <v>425</v>
      </c>
      <c r="F6" s="2" t="s">
        <v>120</v>
      </c>
      <c r="G6" s="3">
        <v>2405247</v>
      </c>
      <c r="H6" s="3">
        <v>2248086</v>
      </c>
      <c r="I6" s="6">
        <f>H6/G6*100</f>
        <v>93.46591015392598</v>
      </c>
      <c r="J6" s="2" t="s">
        <v>283</v>
      </c>
    </row>
    <row r="7" spans="1:10" s="4" customFormat="1" ht="61.5" customHeight="1">
      <c r="A7" s="7">
        <v>4</v>
      </c>
      <c r="B7" s="2" t="s">
        <v>16</v>
      </c>
      <c r="C7" s="19" t="s">
        <v>269</v>
      </c>
      <c r="D7" s="1">
        <v>40299</v>
      </c>
      <c r="E7" s="2" t="s">
        <v>306</v>
      </c>
      <c r="F7" s="58" t="s">
        <v>334</v>
      </c>
      <c r="G7" s="3">
        <v>2887500</v>
      </c>
      <c r="H7" s="3">
        <v>1940400</v>
      </c>
      <c r="I7" s="6">
        <f>H7/G7*100</f>
        <v>67.2</v>
      </c>
      <c r="J7" s="2"/>
    </row>
    <row r="8" spans="1:10" s="4" customFormat="1" ht="61.5" customHeight="1">
      <c r="A8" s="7">
        <v>5</v>
      </c>
      <c r="B8" s="2" t="s">
        <v>191</v>
      </c>
      <c r="C8" s="19" t="s">
        <v>269</v>
      </c>
      <c r="D8" s="1">
        <v>40299</v>
      </c>
      <c r="E8" s="2" t="s">
        <v>307</v>
      </c>
      <c r="F8" s="2" t="s">
        <v>334</v>
      </c>
      <c r="G8" s="3">
        <v>3367079</v>
      </c>
      <c r="H8" s="3">
        <v>2554603</v>
      </c>
      <c r="I8" s="6">
        <f>H8/G8*100</f>
        <v>75.87000483208146</v>
      </c>
      <c r="J8" s="2" t="s">
        <v>308</v>
      </c>
    </row>
    <row r="9" spans="1:10" s="4" customFormat="1" ht="61.5" customHeight="1">
      <c r="A9" s="7">
        <v>6</v>
      </c>
      <c r="B9" s="2" t="s">
        <v>309</v>
      </c>
      <c r="C9" s="19" t="s">
        <v>269</v>
      </c>
      <c r="D9" s="1">
        <v>40299</v>
      </c>
      <c r="E9" s="2" t="s">
        <v>310</v>
      </c>
      <c r="F9" s="2" t="s">
        <v>334</v>
      </c>
      <c r="G9" s="3">
        <v>2484571</v>
      </c>
      <c r="H9" s="3">
        <v>2034009</v>
      </c>
      <c r="I9" s="6">
        <f>H9/G9*100</f>
        <v>81.8656017477464</v>
      </c>
      <c r="J9" s="2" t="s">
        <v>311</v>
      </c>
    </row>
    <row r="10" spans="1:10" s="4" customFormat="1" ht="61.5" customHeight="1">
      <c r="A10" s="7">
        <v>7</v>
      </c>
      <c r="B10" s="2" t="s">
        <v>332</v>
      </c>
      <c r="C10" s="32" t="s">
        <v>202</v>
      </c>
      <c r="D10" s="1">
        <v>40304</v>
      </c>
      <c r="E10" s="2" t="s">
        <v>333</v>
      </c>
      <c r="F10" s="2" t="s">
        <v>334</v>
      </c>
      <c r="G10" s="3">
        <v>32398812</v>
      </c>
      <c r="H10" s="3">
        <v>29388657</v>
      </c>
      <c r="I10" s="63">
        <f>ROUND(H10/G10*100,1)</f>
        <v>90.7</v>
      </c>
      <c r="J10" s="2" t="s">
        <v>122</v>
      </c>
    </row>
    <row r="11" spans="1:10" s="4" customFormat="1" ht="61.5" customHeight="1">
      <c r="A11" s="7">
        <v>8</v>
      </c>
      <c r="B11" s="2" t="s">
        <v>344</v>
      </c>
      <c r="C11" s="32" t="s">
        <v>205</v>
      </c>
      <c r="D11" s="1">
        <v>40304</v>
      </c>
      <c r="E11" s="2" t="s">
        <v>345</v>
      </c>
      <c r="F11" s="2" t="s">
        <v>120</v>
      </c>
      <c r="G11" s="3">
        <v>1616996</v>
      </c>
      <c r="H11" s="3">
        <v>1401750</v>
      </c>
      <c r="I11" s="6">
        <f>ROUND(H11/G11*100,1)</f>
        <v>86.7</v>
      </c>
      <c r="J11" s="2" t="s">
        <v>122</v>
      </c>
    </row>
    <row r="12" spans="1:10" s="4" customFormat="1" ht="61.5" customHeight="1">
      <c r="A12" s="7">
        <v>9</v>
      </c>
      <c r="B12" s="2" t="s">
        <v>366</v>
      </c>
      <c r="C12" s="32" t="s">
        <v>213</v>
      </c>
      <c r="D12" s="1">
        <v>40304</v>
      </c>
      <c r="E12" s="2" t="s">
        <v>367</v>
      </c>
      <c r="F12" s="2" t="s">
        <v>120</v>
      </c>
      <c r="G12" s="3">
        <v>23847183</v>
      </c>
      <c r="H12" s="3">
        <v>22050000</v>
      </c>
      <c r="I12" s="63">
        <f>IF(G12="","",ROUND(H12/G12*100,1))</f>
        <v>92.5</v>
      </c>
      <c r="J12" s="2"/>
    </row>
    <row r="13" spans="1:10" s="4" customFormat="1" ht="61.5" customHeight="1">
      <c r="A13" s="7">
        <v>10</v>
      </c>
      <c r="B13" s="2" t="s">
        <v>411</v>
      </c>
      <c r="C13" s="19" t="s">
        <v>429</v>
      </c>
      <c r="D13" s="1">
        <v>40304</v>
      </c>
      <c r="E13" s="10" t="s">
        <v>412</v>
      </c>
      <c r="F13" s="2" t="s">
        <v>120</v>
      </c>
      <c r="G13" s="3">
        <v>3752248</v>
      </c>
      <c r="H13" s="3">
        <v>3684943</v>
      </c>
      <c r="I13" s="6">
        <f>ROUND(H13/G13*100,1)</f>
        <v>98.2</v>
      </c>
      <c r="J13" s="2" t="s">
        <v>276</v>
      </c>
    </row>
    <row r="14" spans="1:10" s="5" customFormat="1" ht="61.5" customHeight="1">
      <c r="A14" s="7">
        <v>11</v>
      </c>
      <c r="B14" s="39" t="s">
        <v>178</v>
      </c>
      <c r="C14" s="19" t="s">
        <v>229</v>
      </c>
      <c r="D14" s="40">
        <v>40304</v>
      </c>
      <c r="E14" s="39" t="s">
        <v>438</v>
      </c>
      <c r="F14" s="41" t="s">
        <v>120</v>
      </c>
      <c r="G14" s="42">
        <v>1978450</v>
      </c>
      <c r="H14" s="42">
        <v>1481010</v>
      </c>
      <c r="I14" s="6">
        <f aca="true" t="shared" si="0" ref="I14:I22">H14/G14*100</f>
        <v>74.85708509186483</v>
      </c>
      <c r="J14" s="2" t="s">
        <v>122</v>
      </c>
    </row>
    <row r="15" spans="1:10" s="5" customFormat="1" ht="61.5" customHeight="1">
      <c r="A15" s="7">
        <v>12</v>
      </c>
      <c r="B15" s="9" t="s">
        <v>24</v>
      </c>
      <c r="C15" s="32" t="s">
        <v>235</v>
      </c>
      <c r="D15" s="1">
        <v>40304</v>
      </c>
      <c r="E15" s="2" t="s">
        <v>187</v>
      </c>
      <c r="F15" s="2" t="s">
        <v>120</v>
      </c>
      <c r="G15" s="49">
        <v>2877336</v>
      </c>
      <c r="H15" s="50">
        <v>1751112</v>
      </c>
      <c r="I15" s="6">
        <f t="shared" si="0"/>
        <v>60.85879438480595</v>
      </c>
      <c r="J15" s="2" t="s">
        <v>122</v>
      </c>
    </row>
    <row r="16" spans="1:10" s="5" customFormat="1" ht="61.5" customHeight="1">
      <c r="A16" s="7">
        <v>13</v>
      </c>
      <c r="B16" s="9" t="s">
        <v>25</v>
      </c>
      <c r="C16" s="32" t="s">
        <v>235</v>
      </c>
      <c r="D16" s="1">
        <v>40304</v>
      </c>
      <c r="E16" s="2" t="s">
        <v>187</v>
      </c>
      <c r="F16" s="2" t="s">
        <v>120</v>
      </c>
      <c r="G16" s="3">
        <v>2929536</v>
      </c>
      <c r="H16" s="3">
        <v>1727136</v>
      </c>
      <c r="I16" s="6">
        <f t="shared" si="0"/>
        <v>58.955957530475814</v>
      </c>
      <c r="J16" s="2" t="s">
        <v>122</v>
      </c>
    </row>
    <row r="17" spans="1:10" s="5" customFormat="1" ht="61.5" customHeight="1">
      <c r="A17" s="7">
        <v>14</v>
      </c>
      <c r="B17" s="9" t="s">
        <v>116</v>
      </c>
      <c r="C17" s="19" t="s">
        <v>264</v>
      </c>
      <c r="D17" s="1">
        <v>40304</v>
      </c>
      <c r="E17" s="10" t="s">
        <v>287</v>
      </c>
      <c r="F17" s="43" t="s">
        <v>120</v>
      </c>
      <c r="G17" s="43">
        <v>1811300</v>
      </c>
      <c r="H17" s="13">
        <v>1781062</v>
      </c>
      <c r="I17" s="6">
        <f t="shared" si="0"/>
        <v>98.33059128802518</v>
      </c>
      <c r="J17" s="2" t="s">
        <v>288</v>
      </c>
    </row>
    <row r="18" spans="1:10" s="5" customFormat="1" ht="61.5" customHeight="1">
      <c r="A18" s="7">
        <v>15</v>
      </c>
      <c r="B18" s="2" t="s">
        <v>289</v>
      </c>
      <c r="C18" s="2" t="s">
        <v>265</v>
      </c>
      <c r="D18" s="1">
        <v>40304</v>
      </c>
      <c r="E18" s="2" t="s">
        <v>290</v>
      </c>
      <c r="F18" s="2" t="s">
        <v>334</v>
      </c>
      <c r="G18" s="3">
        <v>3403400</v>
      </c>
      <c r="H18" s="3">
        <v>3228225</v>
      </c>
      <c r="I18" s="6">
        <f t="shared" si="0"/>
        <v>94.85294117647058</v>
      </c>
      <c r="J18" s="2" t="s">
        <v>122</v>
      </c>
    </row>
    <row r="19" spans="1:10" s="5" customFormat="1" ht="77.25" customHeight="1">
      <c r="A19" s="7">
        <v>16</v>
      </c>
      <c r="B19" s="2" t="s">
        <v>299</v>
      </c>
      <c r="C19" s="2" t="s">
        <v>256</v>
      </c>
      <c r="D19" s="1">
        <v>40304</v>
      </c>
      <c r="E19" s="2" t="s">
        <v>300</v>
      </c>
      <c r="F19" s="2" t="s">
        <v>334</v>
      </c>
      <c r="G19" s="3">
        <v>2441008</v>
      </c>
      <c r="H19" s="3">
        <v>2120228</v>
      </c>
      <c r="I19" s="6">
        <f t="shared" si="0"/>
        <v>86.85870755032347</v>
      </c>
      <c r="J19" s="2" t="s">
        <v>122</v>
      </c>
    </row>
    <row r="20" spans="1:10" s="5" customFormat="1" ht="61.5" customHeight="1">
      <c r="A20" s="7">
        <v>17</v>
      </c>
      <c r="B20" s="2" t="s">
        <v>298</v>
      </c>
      <c r="C20" s="2" t="s">
        <v>257</v>
      </c>
      <c r="D20" s="1">
        <v>40304</v>
      </c>
      <c r="E20" s="2" t="s">
        <v>301</v>
      </c>
      <c r="F20" s="2" t="s">
        <v>334</v>
      </c>
      <c r="G20" s="3">
        <v>2281780</v>
      </c>
      <c r="H20" s="3">
        <v>1697876</v>
      </c>
      <c r="I20" s="23">
        <f t="shared" si="0"/>
        <v>74.41015347667172</v>
      </c>
      <c r="J20" s="2" t="s">
        <v>122</v>
      </c>
    </row>
    <row r="21" spans="1:10" s="5" customFormat="1" ht="61.5" customHeight="1">
      <c r="A21" s="7">
        <v>18</v>
      </c>
      <c r="B21" s="2" t="s">
        <v>298</v>
      </c>
      <c r="C21" s="2" t="s">
        <v>257</v>
      </c>
      <c r="D21" s="1">
        <v>40304</v>
      </c>
      <c r="E21" s="2" t="s">
        <v>302</v>
      </c>
      <c r="F21" s="2" t="s">
        <v>334</v>
      </c>
      <c r="G21" s="3">
        <v>3626191</v>
      </c>
      <c r="H21" s="3">
        <v>2820414</v>
      </c>
      <c r="I21" s="23">
        <f t="shared" si="0"/>
        <v>77.77896972332677</v>
      </c>
      <c r="J21" s="2" t="s">
        <v>122</v>
      </c>
    </row>
    <row r="22" spans="1:10" s="5" customFormat="1" ht="61.5" customHeight="1">
      <c r="A22" s="7">
        <v>19</v>
      </c>
      <c r="B22" s="2" t="s">
        <v>298</v>
      </c>
      <c r="C22" s="2" t="s">
        <v>257</v>
      </c>
      <c r="D22" s="1">
        <v>40304</v>
      </c>
      <c r="E22" s="2" t="s">
        <v>303</v>
      </c>
      <c r="F22" s="2" t="s">
        <v>334</v>
      </c>
      <c r="G22" s="3">
        <v>7244160</v>
      </c>
      <c r="H22" s="3">
        <v>4192269</v>
      </c>
      <c r="I22" s="23">
        <f t="shared" si="0"/>
        <v>57.8710161012457</v>
      </c>
      <c r="J22" s="2" t="s">
        <v>122</v>
      </c>
    </row>
    <row r="23" spans="1:10" s="5" customFormat="1" ht="61.5" customHeight="1">
      <c r="A23" s="7">
        <v>20</v>
      </c>
      <c r="B23" s="34" t="s">
        <v>321</v>
      </c>
      <c r="C23" s="2" t="s">
        <v>322</v>
      </c>
      <c r="D23" s="1">
        <v>40304</v>
      </c>
      <c r="E23" s="2" t="s">
        <v>323</v>
      </c>
      <c r="F23" s="2" t="s">
        <v>120</v>
      </c>
      <c r="G23" s="3">
        <v>2181281</v>
      </c>
      <c r="H23" s="3">
        <v>1878208</v>
      </c>
      <c r="I23" s="23">
        <f>ROUND(H23/G23*100,1)</f>
        <v>86.1</v>
      </c>
      <c r="J23" s="12" t="s">
        <v>122</v>
      </c>
    </row>
    <row r="24" spans="1:10" s="5" customFormat="1" ht="61.5" customHeight="1">
      <c r="A24" s="7">
        <v>21</v>
      </c>
      <c r="B24" s="20" t="s">
        <v>133</v>
      </c>
      <c r="C24" s="10" t="s">
        <v>245</v>
      </c>
      <c r="D24" s="24">
        <v>40305</v>
      </c>
      <c r="E24" s="12" t="s">
        <v>134</v>
      </c>
      <c r="F24" s="29" t="s">
        <v>135</v>
      </c>
      <c r="G24" s="21">
        <v>80959914</v>
      </c>
      <c r="H24" s="22">
        <v>76404405</v>
      </c>
      <c r="I24" s="23">
        <f>ROUND(H24/G24*100,1)</f>
        <v>94.4</v>
      </c>
      <c r="J24" s="28"/>
    </row>
    <row r="25" spans="1:10" s="5" customFormat="1" ht="61.5" customHeight="1">
      <c r="A25" s="7">
        <v>22</v>
      </c>
      <c r="B25" s="20" t="s">
        <v>171</v>
      </c>
      <c r="C25" s="10" t="s">
        <v>246</v>
      </c>
      <c r="D25" s="24">
        <v>40305</v>
      </c>
      <c r="E25" s="12" t="s">
        <v>136</v>
      </c>
      <c r="F25" s="25" t="s">
        <v>120</v>
      </c>
      <c r="G25" s="26">
        <v>31110020</v>
      </c>
      <c r="H25" s="27">
        <v>31096915</v>
      </c>
      <c r="I25" s="23">
        <f>ROUNDDOWN(H25/G25*100,1)</f>
        <v>99.9</v>
      </c>
      <c r="J25" s="28" t="s">
        <v>122</v>
      </c>
    </row>
    <row r="26" spans="1:10" s="5" customFormat="1" ht="61.5" customHeight="1">
      <c r="A26" s="7">
        <v>23</v>
      </c>
      <c r="B26" s="29" t="s">
        <v>172</v>
      </c>
      <c r="C26" s="10" t="s">
        <v>246</v>
      </c>
      <c r="D26" s="24">
        <v>40305</v>
      </c>
      <c r="E26" s="12" t="s">
        <v>137</v>
      </c>
      <c r="F26" s="25" t="s">
        <v>120</v>
      </c>
      <c r="G26" s="26">
        <v>16556904</v>
      </c>
      <c r="H26" s="27">
        <v>16481102</v>
      </c>
      <c r="I26" s="23">
        <f>ROUND(H26/G26*100,1)</f>
        <v>99.5</v>
      </c>
      <c r="J26" s="28" t="s">
        <v>122</v>
      </c>
    </row>
    <row r="27" spans="1:10" s="5" customFormat="1" ht="61.5" customHeight="1">
      <c r="A27" s="7">
        <v>24</v>
      </c>
      <c r="B27" s="9" t="s">
        <v>174</v>
      </c>
      <c r="C27" s="2" t="s">
        <v>201</v>
      </c>
      <c r="D27" s="1">
        <v>40305</v>
      </c>
      <c r="E27" s="2" t="s">
        <v>331</v>
      </c>
      <c r="F27" s="2" t="s">
        <v>120</v>
      </c>
      <c r="G27" s="15">
        <v>17755949</v>
      </c>
      <c r="H27" s="15">
        <v>16800000</v>
      </c>
      <c r="I27" s="31">
        <f>ROUND(H27/G27*100,1)</f>
        <v>94.6</v>
      </c>
      <c r="J27" s="2"/>
    </row>
    <row r="28" spans="1:10" s="5" customFormat="1" ht="61.5" customHeight="1">
      <c r="A28" s="7">
        <v>25</v>
      </c>
      <c r="B28" s="2" t="s">
        <v>436</v>
      </c>
      <c r="C28" s="2" t="s">
        <v>228</v>
      </c>
      <c r="D28" s="1">
        <v>40305</v>
      </c>
      <c r="E28" s="2" t="s">
        <v>437</v>
      </c>
      <c r="F28" s="2" t="s">
        <v>334</v>
      </c>
      <c r="G28" s="3">
        <v>7910175</v>
      </c>
      <c r="H28" s="3">
        <v>7864500</v>
      </c>
      <c r="I28" s="23">
        <f>H28/G28*100</f>
        <v>99.42257914647907</v>
      </c>
      <c r="J28" s="2"/>
    </row>
    <row r="29" spans="1:10" s="5" customFormat="1" ht="61.5" customHeight="1">
      <c r="A29" s="7">
        <v>26</v>
      </c>
      <c r="B29" s="29" t="s">
        <v>173</v>
      </c>
      <c r="C29" s="10" t="s">
        <v>247</v>
      </c>
      <c r="D29" s="24">
        <v>40308</v>
      </c>
      <c r="E29" s="12" t="s">
        <v>138</v>
      </c>
      <c r="F29" s="30" t="s">
        <v>120</v>
      </c>
      <c r="G29" s="26">
        <v>5223472</v>
      </c>
      <c r="H29" s="27">
        <v>5132662</v>
      </c>
      <c r="I29" s="6">
        <f>ROUND(H29/G29*100,1)</f>
        <v>98.3</v>
      </c>
      <c r="J29" s="28" t="s">
        <v>122</v>
      </c>
    </row>
    <row r="30" spans="1:10" s="5" customFormat="1" ht="61.5" customHeight="1">
      <c r="A30" s="7">
        <v>27</v>
      </c>
      <c r="B30" s="2" t="s">
        <v>374</v>
      </c>
      <c r="C30" s="10" t="s">
        <v>218</v>
      </c>
      <c r="D30" s="1">
        <v>40308</v>
      </c>
      <c r="E30" s="10" t="s">
        <v>375</v>
      </c>
      <c r="F30" s="2" t="s">
        <v>120</v>
      </c>
      <c r="G30" s="3">
        <v>34428294</v>
      </c>
      <c r="H30" s="3">
        <v>33600000</v>
      </c>
      <c r="I30" s="63">
        <f>IF(G30="","",ROUND(H30/G30*100,1))</f>
        <v>97.6</v>
      </c>
      <c r="J30" s="2"/>
    </row>
    <row r="31" spans="1:10" s="5" customFormat="1" ht="61.5" customHeight="1">
      <c r="A31" s="7">
        <v>28</v>
      </c>
      <c r="B31" s="2" t="s">
        <v>394</v>
      </c>
      <c r="C31" s="2" t="s">
        <v>226</v>
      </c>
      <c r="D31" s="1">
        <v>40308</v>
      </c>
      <c r="E31" s="2" t="s">
        <v>395</v>
      </c>
      <c r="F31" s="2" t="s">
        <v>120</v>
      </c>
      <c r="G31" s="3">
        <v>25768594</v>
      </c>
      <c r="H31" s="3">
        <v>25200000</v>
      </c>
      <c r="I31" s="6">
        <f>ROUND(H31/G31*100,1)</f>
        <v>97.8</v>
      </c>
      <c r="J31" s="2"/>
    </row>
    <row r="32" spans="1:10" s="5" customFormat="1" ht="62.25" customHeight="1">
      <c r="A32" s="7">
        <v>29</v>
      </c>
      <c r="B32" s="2" t="s">
        <v>84</v>
      </c>
      <c r="C32" s="2" t="s">
        <v>243</v>
      </c>
      <c r="D32" s="1">
        <v>40308</v>
      </c>
      <c r="E32" s="2" t="s">
        <v>85</v>
      </c>
      <c r="F32" s="2" t="s">
        <v>120</v>
      </c>
      <c r="G32" s="3">
        <v>8615109</v>
      </c>
      <c r="H32" s="3">
        <v>7896676</v>
      </c>
      <c r="I32" s="23">
        <f aca="true" t="shared" si="1" ref="I32:I38">H32/G32*100</f>
        <v>91.66077875509177</v>
      </c>
      <c r="J32" s="2" t="s">
        <v>122</v>
      </c>
    </row>
    <row r="33" spans="1:10" s="5" customFormat="1" ht="62.25" customHeight="1">
      <c r="A33" s="7">
        <v>30</v>
      </c>
      <c r="B33" s="2" t="s">
        <v>84</v>
      </c>
      <c r="C33" s="2" t="s">
        <v>243</v>
      </c>
      <c r="D33" s="1">
        <v>40308</v>
      </c>
      <c r="E33" s="2" t="s">
        <v>86</v>
      </c>
      <c r="F33" s="2" t="s">
        <v>120</v>
      </c>
      <c r="G33" s="3">
        <v>2864965</v>
      </c>
      <c r="H33" s="3">
        <v>2787930</v>
      </c>
      <c r="I33" s="23">
        <f t="shared" si="1"/>
        <v>97.31113643622173</v>
      </c>
      <c r="J33" s="2" t="s">
        <v>122</v>
      </c>
    </row>
    <row r="34" spans="1:10" s="5" customFormat="1" ht="62.25" customHeight="1">
      <c r="A34" s="7">
        <v>31</v>
      </c>
      <c r="B34" s="2" t="s">
        <v>84</v>
      </c>
      <c r="C34" s="2" t="s">
        <v>243</v>
      </c>
      <c r="D34" s="1">
        <v>40308</v>
      </c>
      <c r="E34" s="2" t="s">
        <v>87</v>
      </c>
      <c r="F34" s="2" t="s">
        <v>120</v>
      </c>
      <c r="G34" s="3">
        <v>2028250</v>
      </c>
      <c r="H34" s="3">
        <v>2015805</v>
      </c>
      <c r="I34" s="23">
        <f t="shared" si="1"/>
        <v>99.3864168618267</v>
      </c>
      <c r="J34" s="2" t="s">
        <v>122</v>
      </c>
    </row>
    <row r="35" spans="1:10" s="5" customFormat="1" ht="62.25" customHeight="1">
      <c r="A35" s="7">
        <v>32</v>
      </c>
      <c r="B35" s="2" t="s">
        <v>84</v>
      </c>
      <c r="C35" s="2" t="s">
        <v>243</v>
      </c>
      <c r="D35" s="1">
        <v>40308</v>
      </c>
      <c r="E35" s="2" t="s">
        <v>88</v>
      </c>
      <c r="F35" s="2" t="s">
        <v>120</v>
      </c>
      <c r="G35" s="3">
        <v>10960762</v>
      </c>
      <c r="H35" s="3">
        <v>10572495</v>
      </c>
      <c r="I35" s="23">
        <f t="shared" si="1"/>
        <v>96.45766416604977</v>
      </c>
      <c r="J35" s="2" t="s">
        <v>122</v>
      </c>
    </row>
    <row r="36" spans="1:10" s="5" customFormat="1" ht="62.25" customHeight="1">
      <c r="A36" s="7">
        <v>33</v>
      </c>
      <c r="B36" s="2" t="s">
        <v>112</v>
      </c>
      <c r="C36" s="2" t="s">
        <v>262</v>
      </c>
      <c r="D36" s="1">
        <v>40308</v>
      </c>
      <c r="E36" s="2" t="s">
        <v>113</v>
      </c>
      <c r="F36" s="2" t="s">
        <v>334</v>
      </c>
      <c r="G36" s="3">
        <v>2458695</v>
      </c>
      <c r="H36" s="3">
        <v>2134575</v>
      </c>
      <c r="I36" s="23">
        <f t="shared" si="1"/>
        <v>86.81739703379232</v>
      </c>
      <c r="J36" s="2" t="s">
        <v>122</v>
      </c>
    </row>
    <row r="37" spans="1:10" s="5" customFormat="1" ht="69" customHeight="1">
      <c r="A37" s="7">
        <v>34</v>
      </c>
      <c r="B37" s="32" t="s">
        <v>112</v>
      </c>
      <c r="C37" s="2" t="s">
        <v>262</v>
      </c>
      <c r="D37" s="1">
        <v>40308</v>
      </c>
      <c r="E37" s="2" t="s">
        <v>114</v>
      </c>
      <c r="F37" s="2" t="s">
        <v>334</v>
      </c>
      <c r="G37" s="3">
        <v>3465043</v>
      </c>
      <c r="H37" s="3">
        <v>3006491</v>
      </c>
      <c r="I37" s="23">
        <f t="shared" si="1"/>
        <v>86.76634027341075</v>
      </c>
      <c r="J37" s="2" t="s">
        <v>122</v>
      </c>
    </row>
    <row r="38" spans="1:10" s="5" customFormat="1" ht="61.5" customHeight="1">
      <c r="A38" s="7">
        <v>35</v>
      </c>
      <c r="B38" s="2" t="s">
        <v>64</v>
      </c>
      <c r="C38" s="12" t="s">
        <v>263</v>
      </c>
      <c r="D38" s="1">
        <v>40308</v>
      </c>
      <c r="E38" s="10" t="s">
        <v>115</v>
      </c>
      <c r="F38" s="2" t="s">
        <v>120</v>
      </c>
      <c r="G38" s="3">
        <v>47621103</v>
      </c>
      <c r="H38" s="3">
        <v>36964107</v>
      </c>
      <c r="I38" s="23">
        <f t="shared" si="1"/>
        <v>77.62127433293597</v>
      </c>
      <c r="J38" s="2" t="s">
        <v>122</v>
      </c>
    </row>
    <row r="39" spans="1:10" s="5" customFormat="1" ht="61.5" customHeight="1">
      <c r="A39" s="7">
        <v>36</v>
      </c>
      <c r="B39" s="2" t="s">
        <v>354</v>
      </c>
      <c r="C39" s="2" t="s">
        <v>209</v>
      </c>
      <c r="D39" s="1">
        <v>40309</v>
      </c>
      <c r="E39" s="2" t="s">
        <v>355</v>
      </c>
      <c r="F39" s="2" t="s">
        <v>120</v>
      </c>
      <c r="G39" s="3">
        <v>34518178</v>
      </c>
      <c r="H39" s="3">
        <v>34125000</v>
      </c>
      <c r="I39" s="63">
        <f>ROUND(H39/G39*100,1)</f>
        <v>98.9</v>
      </c>
      <c r="J39" s="2"/>
    </row>
    <row r="40" spans="1:10" s="5" customFormat="1" ht="61.5" customHeight="1">
      <c r="A40" s="7">
        <v>37</v>
      </c>
      <c r="B40" s="2" t="s">
        <v>368</v>
      </c>
      <c r="C40" s="2" t="s">
        <v>214</v>
      </c>
      <c r="D40" s="1">
        <v>40309</v>
      </c>
      <c r="E40" s="2" t="s">
        <v>369</v>
      </c>
      <c r="F40" s="2" t="s">
        <v>120</v>
      </c>
      <c r="G40" s="3">
        <v>17168836</v>
      </c>
      <c r="H40" s="3">
        <v>16800000</v>
      </c>
      <c r="I40" s="31">
        <f>ROUND(H40/G40*100,1)</f>
        <v>97.9</v>
      </c>
      <c r="J40" s="2"/>
    </row>
    <row r="41" spans="1:10" s="5" customFormat="1" ht="62.25" customHeight="1">
      <c r="A41" s="7">
        <v>38</v>
      </c>
      <c r="B41" s="2" t="s">
        <v>372</v>
      </c>
      <c r="C41" s="2" t="s">
        <v>217</v>
      </c>
      <c r="D41" s="1">
        <v>40309</v>
      </c>
      <c r="E41" s="2" t="s">
        <v>373</v>
      </c>
      <c r="F41" s="2" t="s">
        <v>120</v>
      </c>
      <c r="G41" s="15">
        <v>9415499</v>
      </c>
      <c r="H41" s="3">
        <v>7552946</v>
      </c>
      <c r="I41" s="31">
        <f>ROUND(H41/G41*100,1)</f>
        <v>80.2</v>
      </c>
      <c r="J41" s="2" t="s">
        <v>122</v>
      </c>
    </row>
    <row r="42" spans="1:10" s="5" customFormat="1" ht="62.25" customHeight="1">
      <c r="A42" s="7">
        <v>39</v>
      </c>
      <c r="B42" s="2" t="s">
        <v>168</v>
      </c>
      <c r="C42" s="10" t="s">
        <v>220</v>
      </c>
      <c r="D42" s="1">
        <v>40309</v>
      </c>
      <c r="E42" s="2" t="s">
        <v>380</v>
      </c>
      <c r="F42" s="2" t="s">
        <v>120</v>
      </c>
      <c r="G42" s="3">
        <v>33019557</v>
      </c>
      <c r="H42" s="15">
        <v>28350000</v>
      </c>
      <c r="I42" s="31">
        <f>ROUND(H42/G42*100,1)</f>
        <v>85.9</v>
      </c>
      <c r="J42" s="2"/>
    </row>
    <row r="43" spans="1:10" s="5" customFormat="1" ht="62.25" customHeight="1">
      <c r="A43" s="7">
        <v>40</v>
      </c>
      <c r="B43" s="12" t="s">
        <v>195</v>
      </c>
      <c r="C43" s="10" t="s">
        <v>229</v>
      </c>
      <c r="D43" s="40">
        <v>40309</v>
      </c>
      <c r="E43" s="10" t="s">
        <v>439</v>
      </c>
      <c r="F43" s="12" t="s">
        <v>120</v>
      </c>
      <c r="G43" s="43">
        <v>11838601</v>
      </c>
      <c r="H43" s="43">
        <v>11159941</v>
      </c>
      <c r="I43" s="23">
        <f aca="true" t="shared" si="2" ref="I43:I49">H43/G43*100</f>
        <v>94.26739696692202</v>
      </c>
      <c r="J43" s="2" t="s">
        <v>122</v>
      </c>
    </row>
    <row r="44" spans="1:10" s="5" customFormat="1" ht="61.5" customHeight="1">
      <c r="A44" s="7">
        <v>41</v>
      </c>
      <c r="B44" s="12" t="s">
        <v>195</v>
      </c>
      <c r="C44" s="10" t="s">
        <v>229</v>
      </c>
      <c r="D44" s="40">
        <v>40309</v>
      </c>
      <c r="E44" s="39" t="s">
        <v>440</v>
      </c>
      <c r="F44" s="41" t="s">
        <v>120</v>
      </c>
      <c r="G44" s="41">
        <v>5735190</v>
      </c>
      <c r="H44" s="42">
        <v>5484118</v>
      </c>
      <c r="I44" s="23">
        <f t="shared" si="2"/>
        <v>95.62225488606306</v>
      </c>
      <c r="J44" s="2" t="s">
        <v>122</v>
      </c>
    </row>
    <row r="45" spans="1:10" s="5" customFormat="1" ht="61.5" customHeight="1">
      <c r="A45" s="7">
        <v>42</v>
      </c>
      <c r="B45" s="12" t="s">
        <v>195</v>
      </c>
      <c r="C45" s="10" t="s">
        <v>229</v>
      </c>
      <c r="D45" s="40">
        <v>40309</v>
      </c>
      <c r="E45" s="39" t="s">
        <v>441</v>
      </c>
      <c r="F45" s="41" t="s">
        <v>120</v>
      </c>
      <c r="G45" s="41">
        <v>6409077</v>
      </c>
      <c r="H45" s="42">
        <v>4921100</v>
      </c>
      <c r="I45" s="23">
        <f t="shared" si="2"/>
        <v>76.78328720344598</v>
      </c>
      <c r="J45" s="2" t="s">
        <v>122</v>
      </c>
    </row>
    <row r="46" spans="1:10" s="5" customFormat="1" ht="61.5" customHeight="1">
      <c r="A46" s="7">
        <v>43</v>
      </c>
      <c r="B46" s="12" t="s">
        <v>194</v>
      </c>
      <c r="C46" s="10" t="s">
        <v>229</v>
      </c>
      <c r="D46" s="40">
        <v>40309</v>
      </c>
      <c r="E46" s="39" t="s">
        <v>0</v>
      </c>
      <c r="F46" s="44" t="s">
        <v>120</v>
      </c>
      <c r="G46" s="45">
        <v>3020500</v>
      </c>
      <c r="H46" s="45">
        <v>2295531</v>
      </c>
      <c r="I46" s="23">
        <f t="shared" si="2"/>
        <v>75.9983777520278</v>
      </c>
      <c r="J46" s="2" t="s">
        <v>122</v>
      </c>
    </row>
    <row r="47" spans="1:10" s="5" customFormat="1" ht="66" customHeight="1">
      <c r="A47" s="7">
        <v>44</v>
      </c>
      <c r="B47" s="12" t="s">
        <v>195</v>
      </c>
      <c r="C47" s="10" t="s">
        <v>229</v>
      </c>
      <c r="D47" s="46">
        <v>40309</v>
      </c>
      <c r="E47" s="47" t="s">
        <v>1</v>
      </c>
      <c r="F47" s="44" t="s">
        <v>120</v>
      </c>
      <c r="G47" s="61">
        <v>2911858</v>
      </c>
      <c r="H47" s="61">
        <v>2108209</v>
      </c>
      <c r="I47" s="23">
        <f t="shared" si="2"/>
        <v>72.4008176222879</v>
      </c>
      <c r="J47" s="2" t="s">
        <v>122</v>
      </c>
    </row>
    <row r="48" spans="1:10" s="5" customFormat="1" ht="61.5" customHeight="1">
      <c r="A48" s="7">
        <v>45</v>
      </c>
      <c r="B48" s="2" t="s">
        <v>41</v>
      </c>
      <c r="C48" s="2" t="s">
        <v>238</v>
      </c>
      <c r="D48" s="1">
        <v>40309</v>
      </c>
      <c r="E48" s="2" t="s">
        <v>42</v>
      </c>
      <c r="F48" s="2" t="s">
        <v>120</v>
      </c>
      <c r="G48" s="3">
        <v>14508900</v>
      </c>
      <c r="H48" s="3">
        <v>14406000</v>
      </c>
      <c r="I48" s="23">
        <f t="shared" si="2"/>
        <v>99.29078014184397</v>
      </c>
      <c r="J48" s="2" t="s">
        <v>122</v>
      </c>
    </row>
    <row r="49" spans="1:10" s="5" customFormat="1" ht="61.5" customHeight="1">
      <c r="A49" s="7">
        <v>46</v>
      </c>
      <c r="B49" s="2" t="s">
        <v>43</v>
      </c>
      <c r="C49" s="2" t="s">
        <v>238</v>
      </c>
      <c r="D49" s="1">
        <v>40309</v>
      </c>
      <c r="E49" s="2" t="s">
        <v>42</v>
      </c>
      <c r="F49" s="2" t="s">
        <v>120</v>
      </c>
      <c r="G49" s="3">
        <v>1861083</v>
      </c>
      <c r="H49" s="3">
        <v>1828575</v>
      </c>
      <c r="I49" s="23">
        <f t="shared" si="2"/>
        <v>98.2532751091703</v>
      </c>
      <c r="J49" s="2" t="s">
        <v>122</v>
      </c>
    </row>
    <row r="50" spans="1:10" s="5" customFormat="1" ht="61.5" customHeight="1">
      <c r="A50" s="7">
        <v>47</v>
      </c>
      <c r="B50" s="2" t="s">
        <v>312</v>
      </c>
      <c r="C50" s="10" t="s">
        <v>270</v>
      </c>
      <c r="D50" s="1">
        <v>40309</v>
      </c>
      <c r="E50" s="10" t="s">
        <v>313</v>
      </c>
      <c r="F50" s="2" t="s">
        <v>120</v>
      </c>
      <c r="G50" s="3">
        <v>1260000</v>
      </c>
      <c r="H50" s="3">
        <v>1260000</v>
      </c>
      <c r="I50" s="23">
        <f>ROUNDDOWN(H50/G50*100,1)</f>
        <v>100</v>
      </c>
      <c r="J50" s="2"/>
    </row>
    <row r="51" spans="1:10" s="5" customFormat="1" ht="61.5" customHeight="1">
      <c r="A51" s="7">
        <v>48</v>
      </c>
      <c r="B51" s="2" t="s">
        <v>200</v>
      </c>
      <c r="C51" s="2" t="s">
        <v>132</v>
      </c>
      <c r="D51" s="1">
        <v>40309</v>
      </c>
      <c r="E51" s="10" t="s">
        <v>324</v>
      </c>
      <c r="F51" s="2" t="s">
        <v>120</v>
      </c>
      <c r="G51" s="3">
        <v>3024766</v>
      </c>
      <c r="H51" s="3">
        <v>2490403</v>
      </c>
      <c r="I51" s="23">
        <f>ROUND(H51/G51*100,1)</f>
        <v>82.3</v>
      </c>
      <c r="J51" s="2" t="s">
        <v>122</v>
      </c>
    </row>
    <row r="52" spans="1:10" s="5" customFormat="1" ht="78" customHeight="1">
      <c r="A52" s="7">
        <v>49</v>
      </c>
      <c r="B52" s="29" t="s">
        <v>139</v>
      </c>
      <c r="C52" s="10" t="s">
        <v>247</v>
      </c>
      <c r="D52" s="24">
        <v>40310</v>
      </c>
      <c r="E52" s="12" t="s">
        <v>140</v>
      </c>
      <c r="F52" s="25" t="s">
        <v>120</v>
      </c>
      <c r="G52" s="26">
        <v>61946010</v>
      </c>
      <c r="H52" s="27">
        <v>60805080</v>
      </c>
      <c r="I52" s="6">
        <f>ROUND(H52/G52*100,1)</f>
        <v>98.2</v>
      </c>
      <c r="J52" s="28"/>
    </row>
    <row r="53" spans="1:10" s="5" customFormat="1" ht="76.5" customHeight="1">
      <c r="A53" s="7">
        <v>50</v>
      </c>
      <c r="B53" s="2" t="s">
        <v>60</v>
      </c>
      <c r="C53" s="2" t="s">
        <v>240</v>
      </c>
      <c r="D53" s="1">
        <v>40310</v>
      </c>
      <c r="E53" s="2" t="s">
        <v>61</v>
      </c>
      <c r="F53" s="2" t="s">
        <v>120</v>
      </c>
      <c r="G53" s="3">
        <v>22914998</v>
      </c>
      <c r="H53" s="3">
        <v>22914998</v>
      </c>
      <c r="I53" s="23">
        <f>ROUNDDOWN(H53/G53*100,1)</f>
        <v>100</v>
      </c>
      <c r="J53" s="2" t="s">
        <v>122</v>
      </c>
    </row>
    <row r="54" spans="1:10" s="5" customFormat="1" ht="62.25" customHeight="1">
      <c r="A54" s="7">
        <v>51</v>
      </c>
      <c r="B54" s="19" t="s">
        <v>93</v>
      </c>
      <c r="C54" s="2" t="s">
        <v>258</v>
      </c>
      <c r="D54" s="1">
        <v>40310</v>
      </c>
      <c r="E54" s="10" t="s">
        <v>94</v>
      </c>
      <c r="F54" s="2" t="s">
        <v>120</v>
      </c>
      <c r="G54" s="52">
        <v>6459547</v>
      </c>
      <c r="H54" s="52">
        <v>6090000</v>
      </c>
      <c r="I54" s="23">
        <f>H54/G54*100</f>
        <v>94.27905702985055</v>
      </c>
      <c r="J54" s="2"/>
    </row>
    <row r="55" spans="1:10" s="5" customFormat="1" ht="69.75" customHeight="1">
      <c r="A55" s="7">
        <v>52</v>
      </c>
      <c r="B55" s="10" t="s">
        <v>95</v>
      </c>
      <c r="C55" s="2" t="s">
        <v>258</v>
      </c>
      <c r="D55" s="1">
        <v>40310</v>
      </c>
      <c r="E55" s="10" t="s">
        <v>96</v>
      </c>
      <c r="F55" s="2" t="s">
        <v>120</v>
      </c>
      <c r="G55" s="60">
        <v>5914440</v>
      </c>
      <c r="H55" s="60">
        <v>2472750</v>
      </c>
      <c r="I55" s="23">
        <f>H55/G55*100</f>
        <v>41.808691947166594</v>
      </c>
      <c r="J55" s="2"/>
    </row>
    <row r="56" spans="1:10" s="5" customFormat="1" ht="61.5" customHeight="1">
      <c r="A56" s="7">
        <v>53</v>
      </c>
      <c r="B56" s="10" t="s">
        <v>110</v>
      </c>
      <c r="C56" s="2" t="s">
        <v>261</v>
      </c>
      <c r="D56" s="16">
        <v>40310</v>
      </c>
      <c r="E56" s="2" t="s">
        <v>111</v>
      </c>
      <c r="F56" s="2" t="s">
        <v>120</v>
      </c>
      <c r="G56" s="3">
        <v>2865458</v>
      </c>
      <c r="H56" s="3">
        <v>2850089</v>
      </c>
      <c r="I56" s="23">
        <f>H56/G56*100</f>
        <v>99.46364595118825</v>
      </c>
      <c r="J56" s="2" t="s">
        <v>122</v>
      </c>
    </row>
    <row r="57" spans="1:10" s="5" customFormat="1" ht="61.5" customHeight="1">
      <c r="A57" s="7">
        <v>54</v>
      </c>
      <c r="B57" s="2" t="s">
        <v>337</v>
      </c>
      <c r="C57" s="10" t="s">
        <v>204</v>
      </c>
      <c r="D57" s="1">
        <v>40311</v>
      </c>
      <c r="E57" s="2" t="s">
        <v>338</v>
      </c>
      <c r="F57" s="2" t="s">
        <v>120</v>
      </c>
      <c r="G57" s="3">
        <v>5579605</v>
      </c>
      <c r="H57" s="3">
        <v>4941936</v>
      </c>
      <c r="I57" s="63">
        <f>ROUND(H57/G57*100,1)</f>
        <v>88.6</v>
      </c>
      <c r="J57" s="2" t="s">
        <v>122</v>
      </c>
    </row>
    <row r="58" spans="1:10" s="5" customFormat="1" ht="162.75" customHeight="1">
      <c r="A58" s="7">
        <v>55</v>
      </c>
      <c r="B58" s="2" t="s">
        <v>164</v>
      </c>
      <c r="C58" s="2" t="s">
        <v>212</v>
      </c>
      <c r="D58" s="1">
        <v>40311</v>
      </c>
      <c r="E58" s="2" t="s">
        <v>365</v>
      </c>
      <c r="F58" s="2" t="s">
        <v>120</v>
      </c>
      <c r="G58" s="3">
        <v>11524378</v>
      </c>
      <c r="H58" s="3">
        <v>9292500</v>
      </c>
      <c r="I58" s="63">
        <f>ROUND(H58/G58*100,1)</f>
        <v>80.6</v>
      </c>
      <c r="J58" s="2"/>
    </row>
    <row r="59" spans="1:10" s="5" customFormat="1" ht="61.5" customHeight="1">
      <c r="A59" s="7">
        <v>56</v>
      </c>
      <c r="B59" s="2" t="s">
        <v>433</v>
      </c>
      <c r="C59" s="2" t="s">
        <v>434</v>
      </c>
      <c r="D59" s="1">
        <v>40311</v>
      </c>
      <c r="E59" s="2" t="s">
        <v>435</v>
      </c>
      <c r="F59" s="2" t="s">
        <v>120</v>
      </c>
      <c r="G59" s="3">
        <v>3420900</v>
      </c>
      <c r="H59" s="3">
        <v>1890000</v>
      </c>
      <c r="I59" s="36">
        <v>55.2</v>
      </c>
      <c r="J59" s="2" t="s">
        <v>184</v>
      </c>
    </row>
    <row r="60" spans="1:10" s="5" customFormat="1" ht="61.5" customHeight="1">
      <c r="A60" s="7">
        <v>57</v>
      </c>
      <c r="B60" s="10" t="s">
        <v>18</v>
      </c>
      <c r="C60" s="10" t="s">
        <v>233</v>
      </c>
      <c r="D60" s="1">
        <v>40311</v>
      </c>
      <c r="E60" s="10" t="s">
        <v>19</v>
      </c>
      <c r="F60" s="2" t="s">
        <v>334</v>
      </c>
      <c r="G60" s="13">
        <v>1141089</v>
      </c>
      <c r="H60" s="13">
        <v>1037400</v>
      </c>
      <c r="I60" s="23">
        <f>H60/G60*100</f>
        <v>90.91315401340299</v>
      </c>
      <c r="J60" s="48"/>
    </row>
    <row r="61" spans="1:10" s="5" customFormat="1" ht="61.5" customHeight="1">
      <c r="A61" s="7">
        <v>58</v>
      </c>
      <c r="B61" s="11" t="s">
        <v>56</v>
      </c>
      <c r="C61" s="12" t="s">
        <v>239</v>
      </c>
      <c r="D61" s="67">
        <v>40311</v>
      </c>
      <c r="E61" s="12" t="s">
        <v>57</v>
      </c>
      <c r="F61" s="51" t="s">
        <v>120</v>
      </c>
      <c r="G61" s="15">
        <v>4725292</v>
      </c>
      <c r="H61" s="15">
        <v>3904005</v>
      </c>
      <c r="I61" s="23">
        <f>H61/G61*100</f>
        <v>82.61933865674332</v>
      </c>
      <c r="J61" s="2" t="s">
        <v>122</v>
      </c>
    </row>
    <row r="62" spans="1:10" s="5" customFormat="1" ht="82.5" customHeight="1">
      <c r="A62" s="7">
        <v>59</v>
      </c>
      <c r="B62" s="2" t="s">
        <v>56</v>
      </c>
      <c r="C62" s="12" t="s">
        <v>239</v>
      </c>
      <c r="D62" s="67">
        <v>40311</v>
      </c>
      <c r="E62" s="2" t="s">
        <v>58</v>
      </c>
      <c r="F62" s="2" t="s">
        <v>120</v>
      </c>
      <c r="G62" s="3">
        <v>2055697</v>
      </c>
      <c r="H62" s="3">
        <v>1968653</v>
      </c>
      <c r="I62" s="23">
        <f>H62/G62*100</f>
        <v>95.76571839137772</v>
      </c>
      <c r="J62" s="2" t="s">
        <v>122</v>
      </c>
    </row>
    <row r="63" spans="1:10" s="5" customFormat="1" ht="61.5" customHeight="1">
      <c r="A63" s="7">
        <v>60</v>
      </c>
      <c r="B63" s="2" t="s">
        <v>56</v>
      </c>
      <c r="C63" s="12" t="s">
        <v>239</v>
      </c>
      <c r="D63" s="67">
        <v>40311</v>
      </c>
      <c r="E63" s="2" t="s">
        <v>59</v>
      </c>
      <c r="F63" s="2" t="s">
        <v>120</v>
      </c>
      <c r="G63" s="3">
        <v>9713125</v>
      </c>
      <c r="H63" s="3">
        <v>9567893</v>
      </c>
      <c r="I63" s="6">
        <f>H63/G63*100</f>
        <v>98.50478604980376</v>
      </c>
      <c r="J63" s="2" t="s">
        <v>122</v>
      </c>
    </row>
    <row r="64" spans="1:10" s="5" customFormat="1" ht="61.5" customHeight="1">
      <c r="A64" s="7">
        <v>61</v>
      </c>
      <c r="B64" s="29" t="s">
        <v>141</v>
      </c>
      <c r="C64" s="10" t="s">
        <v>248</v>
      </c>
      <c r="D64" s="24">
        <v>40312</v>
      </c>
      <c r="E64" s="12" t="s">
        <v>142</v>
      </c>
      <c r="F64" s="29" t="s">
        <v>135</v>
      </c>
      <c r="G64" s="26">
        <v>151200000</v>
      </c>
      <c r="H64" s="27">
        <v>122115000</v>
      </c>
      <c r="I64" s="6">
        <f>ROUND(H64/G64*100,1)</f>
        <v>80.8</v>
      </c>
      <c r="J64" s="28"/>
    </row>
    <row r="65" spans="1:10" s="5" customFormat="1" ht="61.5" customHeight="1">
      <c r="A65" s="7">
        <v>62</v>
      </c>
      <c r="B65" s="2" t="s">
        <v>335</v>
      </c>
      <c r="C65" s="2" t="s">
        <v>202</v>
      </c>
      <c r="D65" s="1">
        <v>40312</v>
      </c>
      <c r="E65" s="2" t="s">
        <v>336</v>
      </c>
      <c r="F65" s="2" t="s">
        <v>120</v>
      </c>
      <c r="G65" s="3">
        <v>32913143</v>
      </c>
      <c r="H65" s="3">
        <v>32659857</v>
      </c>
      <c r="I65" s="63">
        <f>ROUND(H65/G65*100,1)</f>
        <v>99.2</v>
      </c>
      <c r="J65" s="2"/>
    </row>
    <row r="66" spans="1:10" s="5" customFormat="1" ht="61.5" customHeight="1">
      <c r="A66" s="7">
        <v>63</v>
      </c>
      <c r="B66" s="9" t="s">
        <v>4</v>
      </c>
      <c r="C66" s="2" t="s">
        <v>230</v>
      </c>
      <c r="D66" s="1">
        <v>40312</v>
      </c>
      <c r="E66" s="2" t="s">
        <v>5</v>
      </c>
      <c r="F66" s="2" t="s">
        <v>120</v>
      </c>
      <c r="G66" s="3">
        <v>2960000</v>
      </c>
      <c r="H66" s="3">
        <v>2960000</v>
      </c>
      <c r="I66" s="6">
        <f>ROUNDDOWN(H66/G66*100,1)</f>
        <v>100</v>
      </c>
      <c r="J66" s="2"/>
    </row>
    <row r="67" spans="1:10" s="5" customFormat="1" ht="61.5" customHeight="1">
      <c r="A67" s="7">
        <v>64</v>
      </c>
      <c r="B67" s="10" t="s">
        <v>97</v>
      </c>
      <c r="C67" s="2" t="s">
        <v>258</v>
      </c>
      <c r="D67" s="1">
        <v>40312</v>
      </c>
      <c r="E67" s="10" t="s">
        <v>98</v>
      </c>
      <c r="F67" s="2" t="s">
        <v>120</v>
      </c>
      <c r="G67" s="60">
        <v>10299315</v>
      </c>
      <c r="H67" s="60">
        <v>9613880</v>
      </c>
      <c r="I67" s="6">
        <f>H67/G67*100</f>
        <v>93.3448486622654</v>
      </c>
      <c r="J67" s="2"/>
    </row>
    <row r="68" spans="1:10" s="5" customFormat="1" ht="61.5" customHeight="1">
      <c r="A68" s="7">
        <v>65</v>
      </c>
      <c r="B68" s="2" t="s">
        <v>175</v>
      </c>
      <c r="C68" s="2" t="s">
        <v>203</v>
      </c>
      <c r="D68" s="1">
        <v>40315</v>
      </c>
      <c r="E68" s="2" t="s">
        <v>181</v>
      </c>
      <c r="F68" s="2" t="s">
        <v>120</v>
      </c>
      <c r="G68" s="3">
        <v>23835000</v>
      </c>
      <c r="H68" s="3">
        <v>22953000</v>
      </c>
      <c r="I68" s="63">
        <f>ROUND(H68/G68*100,1)</f>
        <v>96.3</v>
      </c>
      <c r="J68" s="2"/>
    </row>
    <row r="69" spans="1:10" s="5" customFormat="1" ht="61.5" customHeight="1">
      <c r="A69" s="7">
        <v>66</v>
      </c>
      <c r="B69" s="2" t="s">
        <v>162</v>
      </c>
      <c r="C69" s="2" t="s">
        <v>203</v>
      </c>
      <c r="D69" s="1">
        <v>40315</v>
      </c>
      <c r="E69" s="2" t="s">
        <v>182</v>
      </c>
      <c r="F69" s="2" t="s">
        <v>120</v>
      </c>
      <c r="G69" s="3">
        <v>17325000</v>
      </c>
      <c r="H69" s="3">
        <v>17220000</v>
      </c>
      <c r="I69" s="63">
        <f>ROUND(H69/G69*100,1)</f>
        <v>99.4</v>
      </c>
      <c r="J69" s="2"/>
    </row>
    <row r="70" spans="1:10" s="5" customFormat="1" ht="61.5" customHeight="1">
      <c r="A70" s="7">
        <v>67</v>
      </c>
      <c r="B70" s="2" t="s">
        <v>163</v>
      </c>
      <c r="C70" s="10" t="s">
        <v>204</v>
      </c>
      <c r="D70" s="1">
        <v>40315</v>
      </c>
      <c r="E70" s="2" t="s">
        <v>338</v>
      </c>
      <c r="F70" s="2" t="s">
        <v>120</v>
      </c>
      <c r="G70" s="3">
        <v>3431400</v>
      </c>
      <c r="H70" s="3">
        <v>2968875</v>
      </c>
      <c r="I70" s="63">
        <f>ROUND(H70/G70*100,1)</f>
        <v>86.5</v>
      </c>
      <c r="J70" s="2" t="s">
        <v>122</v>
      </c>
    </row>
    <row r="71" spans="1:10" s="5" customFormat="1" ht="61.5" customHeight="1">
      <c r="A71" s="7">
        <v>68</v>
      </c>
      <c r="B71" s="2" t="s">
        <v>167</v>
      </c>
      <c r="C71" s="33" t="s">
        <v>216</v>
      </c>
      <c r="D71" s="1">
        <v>40315</v>
      </c>
      <c r="E71" s="34" t="s">
        <v>371</v>
      </c>
      <c r="F71" s="2" t="s">
        <v>120</v>
      </c>
      <c r="G71" s="3">
        <v>61789696</v>
      </c>
      <c r="H71" s="3">
        <v>56490000</v>
      </c>
      <c r="I71" s="63">
        <f>ROUND(H71/G71*100,1)</f>
        <v>91.4</v>
      </c>
      <c r="J71" s="2"/>
    </row>
    <row r="72" spans="1:10" s="5" customFormat="1" ht="61.5" customHeight="1">
      <c r="A72" s="7">
        <v>69</v>
      </c>
      <c r="B72" s="2" t="s">
        <v>408</v>
      </c>
      <c r="C72" s="2" t="s">
        <v>409</v>
      </c>
      <c r="D72" s="1">
        <v>40315</v>
      </c>
      <c r="E72" s="2" t="s">
        <v>410</v>
      </c>
      <c r="F72" s="2" t="s">
        <v>123</v>
      </c>
      <c r="G72" s="3">
        <v>1847653</v>
      </c>
      <c r="H72" s="3">
        <v>1635165</v>
      </c>
      <c r="I72" s="6">
        <f>ROUND((H72/G72)*100,1)</f>
        <v>88.5</v>
      </c>
      <c r="J72" s="2"/>
    </row>
    <row r="73" spans="1:10" s="5" customFormat="1" ht="61.5" customHeight="1">
      <c r="A73" s="7">
        <v>70</v>
      </c>
      <c r="B73" s="2" t="s">
        <v>44</v>
      </c>
      <c r="C73" s="2" t="s">
        <v>238</v>
      </c>
      <c r="D73" s="1">
        <v>40315</v>
      </c>
      <c r="E73" s="2" t="s">
        <v>45</v>
      </c>
      <c r="F73" s="2" t="s">
        <v>120</v>
      </c>
      <c r="G73" s="3">
        <v>6987600</v>
      </c>
      <c r="H73" s="3">
        <v>3780000</v>
      </c>
      <c r="I73" s="6">
        <f>H73/G73*100</f>
        <v>54.09582689335394</v>
      </c>
      <c r="J73" s="2" t="s">
        <v>122</v>
      </c>
    </row>
    <row r="74" spans="1:10" s="5" customFormat="1" ht="61.5" customHeight="1">
      <c r="A74" s="7">
        <v>71</v>
      </c>
      <c r="B74" s="29" t="s">
        <v>159</v>
      </c>
      <c r="C74" s="10" t="s">
        <v>249</v>
      </c>
      <c r="D74" s="24">
        <v>40316</v>
      </c>
      <c r="E74" s="12" t="s">
        <v>143</v>
      </c>
      <c r="F74" s="30" t="s">
        <v>120</v>
      </c>
      <c r="G74" s="26">
        <v>7130118</v>
      </c>
      <c r="H74" s="27">
        <v>7084686</v>
      </c>
      <c r="I74" s="6">
        <f>ROUND(H74/G74*100,1)</f>
        <v>99.4</v>
      </c>
      <c r="J74" s="28" t="s">
        <v>122</v>
      </c>
    </row>
    <row r="75" spans="1:10" s="5" customFormat="1" ht="61.5" customHeight="1">
      <c r="A75" s="7">
        <v>72</v>
      </c>
      <c r="B75" s="2" t="s">
        <v>402</v>
      </c>
      <c r="C75" s="2" t="s">
        <v>403</v>
      </c>
      <c r="D75" s="1">
        <v>40316</v>
      </c>
      <c r="E75" s="2" t="s">
        <v>404</v>
      </c>
      <c r="F75" s="2" t="s">
        <v>334</v>
      </c>
      <c r="G75" s="3">
        <v>2763810</v>
      </c>
      <c r="H75" s="3">
        <v>2712297</v>
      </c>
      <c r="I75" s="6">
        <f>ROUND(H75/G75*100,1)</f>
        <v>98.1</v>
      </c>
      <c r="J75" s="2" t="s">
        <v>122</v>
      </c>
    </row>
    <row r="76" spans="1:10" s="5" customFormat="1" ht="61.5" customHeight="1">
      <c r="A76" s="7">
        <v>73</v>
      </c>
      <c r="B76" s="2" t="s">
        <v>356</v>
      </c>
      <c r="C76" s="2" t="s">
        <v>209</v>
      </c>
      <c r="D76" s="1">
        <v>40317</v>
      </c>
      <c r="E76" s="2" t="s">
        <v>357</v>
      </c>
      <c r="F76" s="2" t="s">
        <v>120</v>
      </c>
      <c r="G76" s="3">
        <v>1346620</v>
      </c>
      <c r="H76" s="3">
        <v>1333500</v>
      </c>
      <c r="I76" s="63">
        <f>ROUND(H76/G76*100,1)</f>
        <v>99</v>
      </c>
      <c r="J76" s="2"/>
    </row>
    <row r="77" spans="1:10" s="5" customFormat="1" ht="61.5" customHeight="1">
      <c r="A77" s="7">
        <v>74</v>
      </c>
      <c r="B77" s="2" t="s">
        <v>362</v>
      </c>
      <c r="C77" s="2" t="s">
        <v>210</v>
      </c>
      <c r="D77" s="1">
        <v>40317</v>
      </c>
      <c r="E77" s="2" t="s">
        <v>343</v>
      </c>
      <c r="F77" s="2" t="s">
        <v>120</v>
      </c>
      <c r="G77" s="3">
        <v>8800000</v>
      </c>
      <c r="H77" s="3">
        <v>6217400</v>
      </c>
      <c r="I77" s="63">
        <f>ROUND(H77/G77*100,1)</f>
        <v>70.7</v>
      </c>
      <c r="J77" s="2" t="s">
        <v>122</v>
      </c>
    </row>
    <row r="78" spans="1:10" s="5" customFormat="1" ht="99" customHeight="1">
      <c r="A78" s="7">
        <v>75</v>
      </c>
      <c r="B78" s="2" t="s">
        <v>165</v>
      </c>
      <c r="C78" s="12" t="s">
        <v>222</v>
      </c>
      <c r="D78" s="1">
        <v>40317</v>
      </c>
      <c r="E78" s="2" t="s">
        <v>274</v>
      </c>
      <c r="F78" s="2" t="s">
        <v>120</v>
      </c>
      <c r="G78" s="3">
        <v>26489249</v>
      </c>
      <c r="H78" s="3">
        <v>26460000</v>
      </c>
      <c r="I78" s="63">
        <f>IF(G78="","",ROUND(H78/G78*100,1))</f>
        <v>99.9</v>
      </c>
      <c r="J78" s="2"/>
    </row>
    <row r="79" spans="1:10" s="5" customFormat="1" ht="61.5" customHeight="1">
      <c r="A79" s="7">
        <v>76</v>
      </c>
      <c r="B79" s="2" t="s">
        <v>354</v>
      </c>
      <c r="C79" s="10" t="s">
        <v>224</v>
      </c>
      <c r="D79" s="1">
        <v>40317</v>
      </c>
      <c r="E79" s="2" t="s">
        <v>389</v>
      </c>
      <c r="F79" s="2" t="s">
        <v>120</v>
      </c>
      <c r="G79" s="3">
        <v>23535088</v>
      </c>
      <c r="H79" s="3">
        <v>23310000</v>
      </c>
      <c r="I79" s="6">
        <f>ROUND(H79/G79*100,1)</f>
        <v>99</v>
      </c>
      <c r="J79" s="2"/>
    </row>
    <row r="80" spans="1:10" s="5" customFormat="1" ht="61.5" customHeight="1">
      <c r="A80" s="7">
        <v>77</v>
      </c>
      <c r="B80" s="2" t="s">
        <v>169</v>
      </c>
      <c r="C80" s="10" t="s">
        <v>426</v>
      </c>
      <c r="D80" s="1">
        <v>40317</v>
      </c>
      <c r="E80" s="2" t="s">
        <v>427</v>
      </c>
      <c r="F80" s="2" t="s">
        <v>120</v>
      </c>
      <c r="G80" s="3">
        <v>1389154</v>
      </c>
      <c r="H80" s="3">
        <v>1278396</v>
      </c>
      <c r="I80" s="6">
        <f>ROUND(H80/G80*100,1)</f>
        <v>92</v>
      </c>
      <c r="J80" s="2" t="s">
        <v>122</v>
      </c>
    </row>
    <row r="81" spans="1:10" s="5" customFormat="1" ht="61.5" customHeight="1">
      <c r="A81" s="7">
        <v>78</v>
      </c>
      <c r="B81" s="10" t="s">
        <v>16</v>
      </c>
      <c r="C81" s="10" t="s">
        <v>232</v>
      </c>
      <c r="D81" s="1">
        <v>40317</v>
      </c>
      <c r="E81" s="10" t="s">
        <v>17</v>
      </c>
      <c r="F81" s="2" t="s">
        <v>120</v>
      </c>
      <c r="G81" s="3">
        <v>1171406</v>
      </c>
      <c r="H81" s="3">
        <v>984375</v>
      </c>
      <c r="I81" s="6">
        <f>H81/G81*100</f>
        <v>84.03363137972659</v>
      </c>
      <c r="J81" s="2"/>
    </row>
    <row r="82" spans="1:10" s="5" customFormat="1" ht="61.5" customHeight="1">
      <c r="A82" s="7">
        <v>79</v>
      </c>
      <c r="B82" s="2" t="s">
        <v>196</v>
      </c>
      <c r="C82" s="2" t="s">
        <v>258</v>
      </c>
      <c r="D82" s="1">
        <v>40317</v>
      </c>
      <c r="E82" s="2" t="s">
        <v>99</v>
      </c>
      <c r="F82" s="2" t="s">
        <v>120</v>
      </c>
      <c r="G82" s="60">
        <v>2084377</v>
      </c>
      <c r="H82" s="60">
        <v>1972919</v>
      </c>
      <c r="I82" s="6">
        <f>H82/G82*100</f>
        <v>94.65269478601999</v>
      </c>
      <c r="J82" s="10" t="s">
        <v>122</v>
      </c>
    </row>
    <row r="83" spans="1:10" s="5" customFormat="1" ht="61.5" customHeight="1">
      <c r="A83" s="7">
        <v>80</v>
      </c>
      <c r="B83" s="2" t="s">
        <v>196</v>
      </c>
      <c r="C83" s="2" t="s">
        <v>258</v>
      </c>
      <c r="D83" s="1">
        <v>40317</v>
      </c>
      <c r="E83" s="10" t="s">
        <v>100</v>
      </c>
      <c r="F83" s="2" t="s">
        <v>120</v>
      </c>
      <c r="G83" s="3">
        <v>1806640</v>
      </c>
      <c r="H83" s="3">
        <v>1798217</v>
      </c>
      <c r="I83" s="6">
        <f>H83/G83*100</f>
        <v>99.53377540627906</v>
      </c>
      <c r="J83" s="10" t="s">
        <v>122</v>
      </c>
    </row>
    <row r="84" spans="1:10" s="5" customFormat="1" ht="61.5" customHeight="1">
      <c r="A84" s="7">
        <v>81</v>
      </c>
      <c r="B84" s="2" t="s">
        <v>196</v>
      </c>
      <c r="C84" s="2" t="s">
        <v>258</v>
      </c>
      <c r="D84" s="1">
        <v>40317</v>
      </c>
      <c r="E84" s="10" t="s">
        <v>101</v>
      </c>
      <c r="F84" s="2" t="s">
        <v>120</v>
      </c>
      <c r="G84" s="60">
        <v>1813644</v>
      </c>
      <c r="H84" s="60">
        <v>1669958</v>
      </c>
      <c r="I84" s="6">
        <f>H84/G84*100</f>
        <v>92.07749701705517</v>
      </c>
      <c r="J84" s="10" t="s">
        <v>122</v>
      </c>
    </row>
    <row r="85" spans="1:10" ht="61.5" customHeight="1">
      <c r="A85" s="7">
        <v>82</v>
      </c>
      <c r="B85" s="2" t="s">
        <v>348</v>
      </c>
      <c r="C85" s="2" t="s">
        <v>207</v>
      </c>
      <c r="D85" s="1">
        <v>40318</v>
      </c>
      <c r="E85" s="2" t="s">
        <v>349</v>
      </c>
      <c r="F85" s="2" t="s">
        <v>120</v>
      </c>
      <c r="G85" s="3">
        <v>14649455</v>
      </c>
      <c r="H85" s="3">
        <v>9907800</v>
      </c>
      <c r="I85" s="63">
        <f>ROUND(H85/G85*100,1)</f>
        <v>67.6</v>
      </c>
      <c r="J85" s="34" t="s">
        <v>122</v>
      </c>
    </row>
    <row r="86" spans="1:10" ht="62.25" customHeight="1">
      <c r="A86" s="7">
        <v>83</v>
      </c>
      <c r="B86" s="9" t="s">
        <v>26</v>
      </c>
      <c r="C86" s="2" t="s">
        <v>235</v>
      </c>
      <c r="D86" s="1">
        <v>40318</v>
      </c>
      <c r="E86" s="2" t="s">
        <v>27</v>
      </c>
      <c r="F86" s="2" t="s">
        <v>120</v>
      </c>
      <c r="G86" s="49">
        <v>2508837</v>
      </c>
      <c r="H86" s="50">
        <v>2375877</v>
      </c>
      <c r="I86" s="6">
        <f>H86/G86*100</f>
        <v>94.70033326198553</v>
      </c>
      <c r="J86" s="2" t="s">
        <v>122</v>
      </c>
    </row>
    <row r="87" spans="1:10" ht="61.5" customHeight="1">
      <c r="A87" s="7">
        <v>84</v>
      </c>
      <c r="B87" s="2" t="s">
        <v>36</v>
      </c>
      <c r="C87" s="2" t="s">
        <v>237</v>
      </c>
      <c r="D87" s="8">
        <v>40318</v>
      </c>
      <c r="E87" s="2" t="s">
        <v>37</v>
      </c>
      <c r="F87" s="2" t="s">
        <v>334</v>
      </c>
      <c r="G87" s="3">
        <v>2372370</v>
      </c>
      <c r="H87" s="3">
        <v>2089500</v>
      </c>
      <c r="I87" s="6">
        <f>H87/G87*100</f>
        <v>88.07648048154377</v>
      </c>
      <c r="J87" s="2"/>
    </row>
    <row r="88" spans="1:10" ht="61.5" customHeight="1">
      <c r="A88" s="7">
        <v>85</v>
      </c>
      <c r="B88" s="2" t="s">
        <v>46</v>
      </c>
      <c r="C88" s="2" t="s">
        <v>238</v>
      </c>
      <c r="D88" s="1">
        <v>40318</v>
      </c>
      <c r="E88" s="2" t="s">
        <v>47</v>
      </c>
      <c r="F88" s="2" t="s">
        <v>120</v>
      </c>
      <c r="G88" s="3">
        <v>2986200</v>
      </c>
      <c r="H88" s="3">
        <v>2570400</v>
      </c>
      <c r="I88" s="6">
        <f>H88/G88*100</f>
        <v>86.07594936708861</v>
      </c>
      <c r="J88" s="2" t="s">
        <v>122</v>
      </c>
    </row>
    <row r="89" spans="1:10" ht="61.5" customHeight="1">
      <c r="A89" s="7">
        <v>86</v>
      </c>
      <c r="B89" s="2" t="s">
        <v>68</v>
      </c>
      <c r="C89" s="10" t="s">
        <v>255</v>
      </c>
      <c r="D89" s="8">
        <v>40318</v>
      </c>
      <c r="E89" s="2" t="s">
        <v>69</v>
      </c>
      <c r="F89" s="2" t="s">
        <v>120</v>
      </c>
      <c r="G89" s="3">
        <v>5285410</v>
      </c>
      <c r="H89" s="3">
        <v>5285410</v>
      </c>
      <c r="I89" s="6">
        <f>ROUNDDOWN(H89/G89*100,1)</f>
        <v>100</v>
      </c>
      <c r="J89" s="2" t="s">
        <v>122</v>
      </c>
    </row>
    <row r="90" spans="1:10" ht="61.5" customHeight="1">
      <c r="A90" s="7">
        <v>87</v>
      </c>
      <c r="B90" s="9" t="s">
        <v>315</v>
      </c>
      <c r="C90" s="2" t="s">
        <v>271</v>
      </c>
      <c r="D90" s="1">
        <v>40318</v>
      </c>
      <c r="E90" s="2" t="s">
        <v>316</v>
      </c>
      <c r="F90" s="2" t="s">
        <v>334</v>
      </c>
      <c r="G90" s="3">
        <v>14149360</v>
      </c>
      <c r="H90" s="3">
        <v>13797368</v>
      </c>
      <c r="I90" s="6">
        <f>H90/G90*100</f>
        <v>97.51231151090933</v>
      </c>
      <c r="J90" s="2" t="s">
        <v>122</v>
      </c>
    </row>
    <row r="91" spans="1:10" ht="61.5" customHeight="1">
      <c r="A91" s="7">
        <v>88</v>
      </c>
      <c r="B91" s="2" t="s">
        <v>328</v>
      </c>
      <c r="C91" s="18" t="s">
        <v>329</v>
      </c>
      <c r="D91" s="1">
        <v>40318</v>
      </c>
      <c r="E91" s="2" t="s">
        <v>330</v>
      </c>
      <c r="F91" s="2" t="s">
        <v>120</v>
      </c>
      <c r="G91" s="3">
        <v>3600669</v>
      </c>
      <c r="H91" s="3">
        <v>2066137</v>
      </c>
      <c r="I91" s="6">
        <f>ROUND(H91/G91*100,1)</f>
        <v>57.4</v>
      </c>
      <c r="J91" s="2" t="s">
        <v>122</v>
      </c>
    </row>
    <row r="92" spans="1:10" ht="61.5" customHeight="1">
      <c r="A92" s="7">
        <v>89</v>
      </c>
      <c r="B92" s="2" t="s">
        <v>189</v>
      </c>
      <c r="C92" s="2" t="s">
        <v>179</v>
      </c>
      <c r="D92" s="1">
        <v>40319</v>
      </c>
      <c r="E92" s="2" t="s">
        <v>190</v>
      </c>
      <c r="F92" s="2" t="s">
        <v>120</v>
      </c>
      <c r="G92" s="3">
        <v>40573675</v>
      </c>
      <c r="H92" s="3">
        <v>23708714</v>
      </c>
      <c r="I92" s="63">
        <f>ROUND(H92/G92*100,1)</f>
        <v>58.4</v>
      </c>
      <c r="J92" s="2" t="s">
        <v>279</v>
      </c>
    </row>
    <row r="93" spans="1:10" ht="61.5" customHeight="1">
      <c r="A93" s="7">
        <v>90</v>
      </c>
      <c r="B93" s="2" t="s">
        <v>339</v>
      </c>
      <c r="C93" s="10" t="s">
        <v>204</v>
      </c>
      <c r="D93" s="1">
        <v>40319</v>
      </c>
      <c r="E93" s="2" t="s">
        <v>340</v>
      </c>
      <c r="F93" s="2" t="s">
        <v>120</v>
      </c>
      <c r="G93" s="3">
        <v>1698785</v>
      </c>
      <c r="H93" s="3">
        <v>1509679</v>
      </c>
      <c r="I93" s="63">
        <f>ROUND(H93/G93*100,1)</f>
        <v>88.9</v>
      </c>
      <c r="J93" s="2" t="s">
        <v>122</v>
      </c>
    </row>
    <row r="94" spans="1:10" ht="61.5" customHeight="1">
      <c r="A94" s="7">
        <v>91</v>
      </c>
      <c r="B94" s="2" t="s">
        <v>166</v>
      </c>
      <c r="C94" s="2" t="s">
        <v>215</v>
      </c>
      <c r="D94" s="1">
        <v>40319</v>
      </c>
      <c r="E94" s="68" t="s">
        <v>370</v>
      </c>
      <c r="F94" s="2" t="s">
        <v>120</v>
      </c>
      <c r="G94" s="3">
        <v>23472040</v>
      </c>
      <c r="H94" s="3">
        <v>23100000</v>
      </c>
      <c r="I94" s="63">
        <f>IF(G94="","",ROUND(H94/G94*100,1))</f>
        <v>98.4</v>
      </c>
      <c r="J94" s="2"/>
    </row>
    <row r="95" spans="1:10" ht="61.5" customHeight="1">
      <c r="A95" s="7">
        <v>92</v>
      </c>
      <c r="B95" s="10" t="s">
        <v>376</v>
      </c>
      <c r="C95" s="2" t="s">
        <v>219</v>
      </c>
      <c r="D95" s="1">
        <v>40319</v>
      </c>
      <c r="E95" s="2" t="s">
        <v>377</v>
      </c>
      <c r="F95" s="2" t="s">
        <v>120</v>
      </c>
      <c r="G95" s="3">
        <v>3166115</v>
      </c>
      <c r="H95" s="3">
        <v>1564500</v>
      </c>
      <c r="I95" s="63">
        <f>ROUND(H95/G95*100,1)</f>
        <v>49.4</v>
      </c>
      <c r="J95" s="2"/>
    </row>
    <row r="96" spans="1:10" ht="61.5" customHeight="1">
      <c r="A96" s="7">
        <v>93</v>
      </c>
      <c r="B96" s="35" t="s">
        <v>396</v>
      </c>
      <c r="C96" s="2" t="s">
        <v>397</v>
      </c>
      <c r="D96" s="1">
        <v>40319</v>
      </c>
      <c r="E96" s="2" t="s">
        <v>398</v>
      </c>
      <c r="F96" s="2" t="s">
        <v>120</v>
      </c>
      <c r="G96" s="3">
        <v>11301600</v>
      </c>
      <c r="H96" s="3">
        <v>10432260</v>
      </c>
      <c r="I96" s="6">
        <f>ROUND((H96/G96)*100,1)</f>
        <v>92.3</v>
      </c>
      <c r="J96" s="2" t="s">
        <v>122</v>
      </c>
    </row>
    <row r="97" spans="1:10" ht="61.5" customHeight="1">
      <c r="A97" s="7">
        <v>94</v>
      </c>
      <c r="B97" s="35" t="s">
        <v>399</v>
      </c>
      <c r="C97" s="2" t="s">
        <v>397</v>
      </c>
      <c r="D97" s="1">
        <v>40319</v>
      </c>
      <c r="E97" s="35" t="s">
        <v>183</v>
      </c>
      <c r="F97" s="2" t="s">
        <v>120</v>
      </c>
      <c r="G97" s="3">
        <v>4960800</v>
      </c>
      <c r="H97" s="3">
        <v>4042000</v>
      </c>
      <c r="I97" s="6">
        <f>ROUND((H97/G97)*100,1)</f>
        <v>81.5</v>
      </c>
      <c r="J97" s="2" t="s">
        <v>122</v>
      </c>
    </row>
    <row r="98" spans="1:10" ht="61.5" customHeight="1">
      <c r="A98" s="7">
        <v>95</v>
      </c>
      <c r="B98" s="35" t="s">
        <v>400</v>
      </c>
      <c r="C98" s="2" t="s">
        <v>397</v>
      </c>
      <c r="D98" s="1">
        <v>40319</v>
      </c>
      <c r="E98" s="35" t="s">
        <v>401</v>
      </c>
      <c r="F98" s="2" t="s">
        <v>120</v>
      </c>
      <c r="G98" s="3">
        <v>8775000</v>
      </c>
      <c r="H98" s="3">
        <v>5103000</v>
      </c>
      <c r="I98" s="6">
        <f>ROUND((H98/G98)*100,1)</f>
        <v>58.2</v>
      </c>
      <c r="J98" s="2" t="s">
        <v>122</v>
      </c>
    </row>
    <row r="99" spans="1:10" ht="61.5" customHeight="1">
      <c r="A99" s="7">
        <v>96</v>
      </c>
      <c r="B99" s="10" t="s">
        <v>193</v>
      </c>
      <c r="C99" s="10" t="s">
        <v>416</v>
      </c>
      <c r="D99" s="1">
        <v>40319</v>
      </c>
      <c r="E99" s="2" t="s">
        <v>428</v>
      </c>
      <c r="F99" s="2" t="s">
        <v>120</v>
      </c>
      <c r="G99" s="3">
        <v>1811500</v>
      </c>
      <c r="H99" s="3">
        <v>1659115</v>
      </c>
      <c r="I99" s="6">
        <f>ROUND(H99/G99*100,1)</f>
        <v>91.6</v>
      </c>
      <c r="J99" s="2"/>
    </row>
    <row r="100" spans="1:10" ht="61.5" customHeight="1">
      <c r="A100" s="7">
        <v>97</v>
      </c>
      <c r="B100" s="9" t="s">
        <v>28</v>
      </c>
      <c r="C100" s="2" t="s">
        <v>235</v>
      </c>
      <c r="D100" s="1">
        <v>40319</v>
      </c>
      <c r="E100" s="2" t="s">
        <v>29</v>
      </c>
      <c r="F100" s="2" t="s">
        <v>120</v>
      </c>
      <c r="G100" s="3">
        <v>3779500</v>
      </c>
      <c r="H100" s="3">
        <v>3527979</v>
      </c>
      <c r="I100" s="6">
        <f>H100/G100*100</f>
        <v>93.34512501653658</v>
      </c>
      <c r="J100" s="2" t="s">
        <v>122</v>
      </c>
    </row>
    <row r="101" spans="1:10" ht="61.5" customHeight="1">
      <c r="A101" s="7">
        <v>98</v>
      </c>
      <c r="B101" s="9" t="s">
        <v>28</v>
      </c>
      <c r="C101" s="2" t="s">
        <v>235</v>
      </c>
      <c r="D101" s="1">
        <v>40319</v>
      </c>
      <c r="E101" s="2" t="s">
        <v>30</v>
      </c>
      <c r="F101" s="2" t="s">
        <v>120</v>
      </c>
      <c r="G101" s="49">
        <v>2828070</v>
      </c>
      <c r="H101" s="50">
        <v>2825865</v>
      </c>
      <c r="I101" s="6">
        <f>H101/G101*100</f>
        <v>99.92203163288038</v>
      </c>
      <c r="J101" s="2" t="s">
        <v>122</v>
      </c>
    </row>
    <row r="102" spans="1:10" ht="61.5" customHeight="1">
      <c r="A102" s="7">
        <v>99</v>
      </c>
      <c r="B102" s="9" t="s">
        <v>28</v>
      </c>
      <c r="C102" s="2" t="s">
        <v>235</v>
      </c>
      <c r="D102" s="1">
        <v>40319</v>
      </c>
      <c r="E102" s="12" t="s">
        <v>31</v>
      </c>
      <c r="F102" s="2" t="s">
        <v>120</v>
      </c>
      <c r="G102" s="3">
        <v>2107980</v>
      </c>
      <c r="H102" s="3">
        <v>2096850</v>
      </c>
      <c r="I102" s="6">
        <f>H102/G102*100</f>
        <v>99.47200637577207</v>
      </c>
      <c r="J102" s="2" t="s">
        <v>122</v>
      </c>
    </row>
    <row r="103" spans="1:10" ht="61.5" customHeight="1">
      <c r="A103" s="7">
        <v>100</v>
      </c>
      <c r="B103" s="2" t="s">
        <v>34</v>
      </c>
      <c r="C103" s="2" t="s">
        <v>236</v>
      </c>
      <c r="D103" s="1">
        <v>40319</v>
      </c>
      <c r="E103" s="2" t="s">
        <v>35</v>
      </c>
      <c r="F103" s="2" t="s">
        <v>334</v>
      </c>
      <c r="G103" s="3">
        <v>8680553</v>
      </c>
      <c r="H103" s="3">
        <v>8680553</v>
      </c>
      <c r="I103" s="6">
        <f>ROUNDDOWN(H103/G103*100,1)</f>
        <v>100</v>
      </c>
      <c r="J103" s="2" t="s">
        <v>122</v>
      </c>
    </row>
    <row r="104" spans="1:10" ht="72" customHeight="1">
      <c r="A104" s="7">
        <v>101</v>
      </c>
      <c r="B104" s="2" t="s">
        <v>62</v>
      </c>
      <c r="C104" s="2" t="s">
        <v>240</v>
      </c>
      <c r="D104" s="1">
        <v>40319</v>
      </c>
      <c r="E104" s="2" t="s">
        <v>63</v>
      </c>
      <c r="F104" s="2" t="s">
        <v>120</v>
      </c>
      <c r="G104" s="3">
        <v>4785470</v>
      </c>
      <c r="H104" s="3">
        <v>4200240</v>
      </c>
      <c r="I104" s="6">
        <f aca="true" t="shared" si="3" ref="I104:I112">H104/G104*100</f>
        <v>87.77068919040344</v>
      </c>
      <c r="J104" s="2" t="s">
        <v>277</v>
      </c>
    </row>
    <row r="105" spans="1:10" ht="61.5" customHeight="1">
      <c r="A105" s="7">
        <v>102</v>
      </c>
      <c r="B105" s="2" t="s">
        <v>20</v>
      </c>
      <c r="C105" s="69" t="s">
        <v>242</v>
      </c>
      <c r="D105" s="1">
        <v>40319</v>
      </c>
      <c r="E105" s="2" t="s">
        <v>76</v>
      </c>
      <c r="F105" s="2" t="s">
        <v>120</v>
      </c>
      <c r="G105" s="3">
        <v>10539618</v>
      </c>
      <c r="H105" s="3">
        <v>9616057</v>
      </c>
      <c r="I105" s="6">
        <f t="shared" si="3"/>
        <v>91.23724408228078</v>
      </c>
      <c r="J105" s="2" t="s">
        <v>122</v>
      </c>
    </row>
    <row r="106" spans="1:10" ht="61.5" customHeight="1">
      <c r="A106" s="7">
        <v>103</v>
      </c>
      <c r="B106" s="2" t="s">
        <v>20</v>
      </c>
      <c r="C106" s="69" t="s">
        <v>242</v>
      </c>
      <c r="D106" s="1">
        <v>40319</v>
      </c>
      <c r="E106" s="2" t="s">
        <v>77</v>
      </c>
      <c r="F106" s="2" t="s">
        <v>120</v>
      </c>
      <c r="G106" s="3">
        <v>31661951</v>
      </c>
      <c r="H106" s="3">
        <v>26502681</v>
      </c>
      <c r="I106" s="6">
        <f t="shared" si="3"/>
        <v>83.70514185938826</v>
      </c>
      <c r="J106" s="2" t="s">
        <v>122</v>
      </c>
    </row>
    <row r="107" spans="1:10" ht="61.5" customHeight="1">
      <c r="A107" s="7">
        <v>104</v>
      </c>
      <c r="B107" s="2" t="s">
        <v>20</v>
      </c>
      <c r="C107" s="69" t="s">
        <v>242</v>
      </c>
      <c r="D107" s="1">
        <v>40319</v>
      </c>
      <c r="E107" s="2" t="s">
        <v>78</v>
      </c>
      <c r="F107" s="2" t="s">
        <v>120</v>
      </c>
      <c r="G107" s="3">
        <v>7101700</v>
      </c>
      <c r="H107" s="3">
        <v>6775792</v>
      </c>
      <c r="I107" s="6">
        <f t="shared" si="3"/>
        <v>95.41084529056423</v>
      </c>
      <c r="J107" s="2" t="s">
        <v>122</v>
      </c>
    </row>
    <row r="108" spans="1:10" ht="61.5" customHeight="1">
      <c r="A108" s="7">
        <v>105</v>
      </c>
      <c r="B108" s="2" t="s">
        <v>20</v>
      </c>
      <c r="C108" s="69" t="s">
        <v>242</v>
      </c>
      <c r="D108" s="1">
        <v>40319</v>
      </c>
      <c r="E108" s="2" t="s">
        <v>79</v>
      </c>
      <c r="F108" s="2" t="s">
        <v>120</v>
      </c>
      <c r="G108" s="3">
        <v>11190275</v>
      </c>
      <c r="H108" s="3">
        <v>9588844</v>
      </c>
      <c r="I108" s="6">
        <f t="shared" si="3"/>
        <v>85.68908270797635</v>
      </c>
      <c r="J108" s="2" t="s">
        <v>122</v>
      </c>
    </row>
    <row r="109" spans="1:10" ht="61.5" customHeight="1">
      <c r="A109" s="7">
        <v>106</v>
      </c>
      <c r="B109" s="2" t="s">
        <v>20</v>
      </c>
      <c r="C109" s="69" t="s">
        <v>242</v>
      </c>
      <c r="D109" s="1">
        <v>40319</v>
      </c>
      <c r="E109" s="2" t="s">
        <v>80</v>
      </c>
      <c r="F109" s="2" t="s">
        <v>120</v>
      </c>
      <c r="G109" s="3">
        <v>1923700</v>
      </c>
      <c r="H109" s="3">
        <v>1600620</v>
      </c>
      <c r="I109" s="6">
        <f t="shared" si="3"/>
        <v>83.20528148879764</v>
      </c>
      <c r="J109" s="2" t="s">
        <v>122</v>
      </c>
    </row>
    <row r="110" spans="1:10" ht="61.5" customHeight="1">
      <c r="A110" s="7">
        <v>107</v>
      </c>
      <c r="B110" s="2" t="s">
        <v>20</v>
      </c>
      <c r="C110" s="69" t="s">
        <v>242</v>
      </c>
      <c r="D110" s="1">
        <v>40319</v>
      </c>
      <c r="E110" s="2" t="s">
        <v>81</v>
      </c>
      <c r="F110" s="2" t="s">
        <v>120</v>
      </c>
      <c r="G110" s="3">
        <v>10294402</v>
      </c>
      <c r="H110" s="3">
        <v>7411970</v>
      </c>
      <c r="I110" s="6">
        <f t="shared" si="3"/>
        <v>72.00000543984973</v>
      </c>
      <c r="J110" s="2" t="s">
        <v>122</v>
      </c>
    </row>
    <row r="111" spans="1:10" ht="61.5" customHeight="1">
      <c r="A111" s="7">
        <v>108</v>
      </c>
      <c r="B111" s="2" t="s">
        <v>20</v>
      </c>
      <c r="C111" s="69" t="s">
        <v>242</v>
      </c>
      <c r="D111" s="1">
        <v>40319</v>
      </c>
      <c r="E111" s="2" t="s">
        <v>82</v>
      </c>
      <c r="F111" s="2" t="s">
        <v>120</v>
      </c>
      <c r="G111" s="3">
        <v>4777601</v>
      </c>
      <c r="H111" s="3">
        <v>3406430</v>
      </c>
      <c r="I111" s="6">
        <f t="shared" si="3"/>
        <v>71.30001019340041</v>
      </c>
      <c r="J111" s="2" t="s">
        <v>122</v>
      </c>
    </row>
    <row r="112" spans="1:10" ht="61.5" customHeight="1">
      <c r="A112" s="7">
        <v>109</v>
      </c>
      <c r="B112" s="2" t="s">
        <v>20</v>
      </c>
      <c r="C112" s="69" t="s">
        <v>242</v>
      </c>
      <c r="D112" s="1">
        <v>40319</v>
      </c>
      <c r="E112" s="2" t="s">
        <v>83</v>
      </c>
      <c r="F112" s="2" t="s">
        <v>120</v>
      </c>
      <c r="G112" s="3">
        <v>8001778</v>
      </c>
      <c r="H112" s="3">
        <v>5889309</v>
      </c>
      <c r="I112" s="6">
        <f t="shared" si="3"/>
        <v>73.60000489891122</v>
      </c>
      <c r="J112" s="2" t="s">
        <v>122</v>
      </c>
    </row>
    <row r="113" spans="1:10" ht="61.5" customHeight="1">
      <c r="A113" s="7">
        <v>110</v>
      </c>
      <c r="B113" s="29" t="s">
        <v>144</v>
      </c>
      <c r="C113" s="10" t="s">
        <v>245</v>
      </c>
      <c r="D113" s="24">
        <v>40322</v>
      </c>
      <c r="E113" s="12" t="s">
        <v>145</v>
      </c>
      <c r="F113" s="30" t="s">
        <v>120</v>
      </c>
      <c r="G113" s="26">
        <v>4247120</v>
      </c>
      <c r="H113" s="27">
        <v>3087000</v>
      </c>
      <c r="I113" s="6">
        <f>ROUND(H113/G113*100,1)</f>
        <v>72.7</v>
      </c>
      <c r="J113" s="28"/>
    </row>
    <row r="114" spans="1:10" ht="61.5" customHeight="1">
      <c r="A114" s="7">
        <v>111</v>
      </c>
      <c r="B114" s="2" t="s">
        <v>350</v>
      </c>
      <c r="C114" s="2" t="s">
        <v>208</v>
      </c>
      <c r="D114" s="1">
        <v>40322</v>
      </c>
      <c r="E114" s="2" t="s">
        <v>351</v>
      </c>
      <c r="F114" s="2" t="s">
        <v>120</v>
      </c>
      <c r="G114" s="3">
        <v>34024200</v>
      </c>
      <c r="H114" s="3">
        <v>19849969</v>
      </c>
      <c r="I114" s="63">
        <f>ROUND(H114/G114*100,1)</f>
        <v>58.3</v>
      </c>
      <c r="J114" s="2" t="s">
        <v>430</v>
      </c>
    </row>
    <row r="115" spans="1:10" ht="61.5" customHeight="1">
      <c r="A115" s="7">
        <v>112</v>
      </c>
      <c r="B115" s="2" t="s">
        <v>383</v>
      </c>
      <c r="C115" s="10" t="s">
        <v>221</v>
      </c>
      <c r="D115" s="1">
        <v>40322</v>
      </c>
      <c r="E115" s="2" t="s">
        <v>384</v>
      </c>
      <c r="F115" s="2" t="s">
        <v>120</v>
      </c>
      <c r="G115" s="3">
        <v>18932595</v>
      </c>
      <c r="H115" s="3">
        <v>18500000</v>
      </c>
      <c r="I115" s="63">
        <f>ROUND(H115/G115*100,1)</f>
        <v>97.7</v>
      </c>
      <c r="J115" s="2"/>
    </row>
    <row r="116" spans="1:10" ht="61.5" customHeight="1">
      <c r="A116" s="7">
        <v>113</v>
      </c>
      <c r="B116" s="2" t="s">
        <v>387</v>
      </c>
      <c r="C116" s="10" t="s">
        <v>223</v>
      </c>
      <c r="D116" s="1">
        <v>40322</v>
      </c>
      <c r="E116" s="2" t="s">
        <v>388</v>
      </c>
      <c r="F116" s="2" t="s">
        <v>334</v>
      </c>
      <c r="G116" s="3">
        <v>20287744</v>
      </c>
      <c r="H116" s="3">
        <v>19950000</v>
      </c>
      <c r="I116" s="6">
        <f>ROUND(H116/G116*100,1)</f>
        <v>98.3</v>
      </c>
      <c r="J116" s="2"/>
    </row>
    <row r="117" spans="1:10" ht="61.5" customHeight="1">
      <c r="A117" s="7">
        <v>114</v>
      </c>
      <c r="B117" s="2" t="s">
        <v>420</v>
      </c>
      <c r="C117" s="2" t="s">
        <v>421</v>
      </c>
      <c r="D117" s="8">
        <v>40322</v>
      </c>
      <c r="E117" s="2" t="s">
        <v>422</v>
      </c>
      <c r="F117" s="2" t="s">
        <v>123</v>
      </c>
      <c r="G117" s="3">
        <v>2367498</v>
      </c>
      <c r="H117" s="3">
        <v>2002896</v>
      </c>
      <c r="I117" s="38">
        <f>ROUND((H117/G117)*100,1)</f>
        <v>84.6</v>
      </c>
      <c r="J117" s="2"/>
    </row>
    <row r="118" spans="1:10" ht="61.5" customHeight="1">
      <c r="A118" s="7">
        <v>115</v>
      </c>
      <c r="B118" s="2" t="s">
        <v>20</v>
      </c>
      <c r="C118" s="2" t="s">
        <v>234</v>
      </c>
      <c r="D118" s="1">
        <v>40322</v>
      </c>
      <c r="E118" s="2" t="s">
        <v>21</v>
      </c>
      <c r="F118" s="2" t="s">
        <v>334</v>
      </c>
      <c r="G118" s="3">
        <v>3366446</v>
      </c>
      <c r="H118" s="3">
        <v>3019299</v>
      </c>
      <c r="I118" s="6">
        <f aca="true" t="shared" si="4" ref="I118:I125">H118/G118*100</f>
        <v>89.68802707662621</v>
      </c>
      <c r="J118" s="2" t="s">
        <v>122</v>
      </c>
    </row>
    <row r="119" spans="1:10" ht="61.5" customHeight="1">
      <c r="A119" s="7">
        <v>116</v>
      </c>
      <c r="B119" s="2" t="s">
        <v>20</v>
      </c>
      <c r="C119" s="2" t="s">
        <v>234</v>
      </c>
      <c r="D119" s="1">
        <v>40322</v>
      </c>
      <c r="E119" s="2" t="s">
        <v>22</v>
      </c>
      <c r="F119" s="2" t="s">
        <v>334</v>
      </c>
      <c r="G119" s="3">
        <v>6770976</v>
      </c>
      <c r="H119" s="3">
        <v>6550447</v>
      </c>
      <c r="I119" s="6">
        <f t="shared" si="4"/>
        <v>96.7430249346623</v>
      </c>
      <c r="J119" s="2" t="s">
        <v>122</v>
      </c>
    </row>
    <row r="120" spans="1:10" ht="61.5" customHeight="1">
      <c r="A120" s="7">
        <v>117</v>
      </c>
      <c r="B120" s="2" t="s">
        <v>20</v>
      </c>
      <c r="C120" s="2" t="s">
        <v>234</v>
      </c>
      <c r="D120" s="1">
        <v>40322</v>
      </c>
      <c r="E120" s="2" t="s">
        <v>23</v>
      </c>
      <c r="F120" s="2" t="s">
        <v>334</v>
      </c>
      <c r="G120" s="3">
        <v>3486429</v>
      </c>
      <c r="H120" s="3">
        <v>2561695</v>
      </c>
      <c r="I120" s="6">
        <f t="shared" si="4"/>
        <v>73.47618437088494</v>
      </c>
      <c r="J120" s="2" t="s">
        <v>122</v>
      </c>
    </row>
    <row r="121" spans="1:10" ht="61.5" customHeight="1">
      <c r="A121" s="7">
        <v>118</v>
      </c>
      <c r="B121" s="9" t="s">
        <v>32</v>
      </c>
      <c r="C121" s="2" t="s">
        <v>235</v>
      </c>
      <c r="D121" s="1">
        <v>40322</v>
      </c>
      <c r="E121" s="2" t="s">
        <v>33</v>
      </c>
      <c r="F121" s="2" t="s">
        <v>120</v>
      </c>
      <c r="G121" s="3">
        <v>66879305</v>
      </c>
      <c r="H121" s="3">
        <v>58812408</v>
      </c>
      <c r="I121" s="6">
        <f t="shared" si="4"/>
        <v>87.93812674937337</v>
      </c>
      <c r="J121" s="2" t="s">
        <v>122</v>
      </c>
    </row>
    <row r="122" spans="1:10" ht="61.5" customHeight="1">
      <c r="A122" s="7">
        <v>119</v>
      </c>
      <c r="B122" s="2" t="s">
        <v>74</v>
      </c>
      <c r="C122" s="69" t="s">
        <v>242</v>
      </c>
      <c r="D122" s="1">
        <v>40322</v>
      </c>
      <c r="E122" s="2" t="s">
        <v>75</v>
      </c>
      <c r="F122" s="2" t="s">
        <v>120</v>
      </c>
      <c r="G122" s="3">
        <f>866145*2</f>
        <v>1732290</v>
      </c>
      <c r="H122" s="3">
        <f>650655*2</f>
        <v>1301310</v>
      </c>
      <c r="I122" s="6">
        <f t="shared" si="4"/>
        <v>75.12079386245952</v>
      </c>
      <c r="J122" s="2"/>
    </row>
    <row r="123" spans="1:10" ht="61.5" customHeight="1">
      <c r="A123" s="7">
        <v>120</v>
      </c>
      <c r="B123" s="2" t="s">
        <v>108</v>
      </c>
      <c r="C123" s="2" t="s">
        <v>260</v>
      </c>
      <c r="D123" s="1">
        <v>40322</v>
      </c>
      <c r="E123" s="2" t="s">
        <v>109</v>
      </c>
      <c r="F123" s="2" t="s">
        <v>120</v>
      </c>
      <c r="G123" s="3">
        <v>1861624</v>
      </c>
      <c r="H123" s="3">
        <v>1387008</v>
      </c>
      <c r="I123" s="6">
        <f t="shared" si="4"/>
        <v>74.5052706669016</v>
      </c>
      <c r="J123" s="2" t="s">
        <v>122</v>
      </c>
    </row>
    <row r="124" spans="1:10" ht="61.5" customHeight="1">
      <c r="A124" s="7">
        <v>121</v>
      </c>
      <c r="B124" s="2" t="s">
        <v>294</v>
      </c>
      <c r="C124" s="2" t="s">
        <v>267</v>
      </c>
      <c r="D124" s="1">
        <v>40322</v>
      </c>
      <c r="E124" s="1" t="s">
        <v>295</v>
      </c>
      <c r="F124" s="2" t="s">
        <v>120</v>
      </c>
      <c r="G124" s="57">
        <v>2461536</v>
      </c>
      <c r="H124" s="57">
        <v>2128896</v>
      </c>
      <c r="I124" s="6">
        <f t="shared" si="4"/>
        <v>86.48648648648648</v>
      </c>
      <c r="J124" s="2"/>
    </row>
    <row r="125" spans="1:10" ht="61.5" customHeight="1">
      <c r="A125" s="7">
        <v>122</v>
      </c>
      <c r="B125" s="2" t="s">
        <v>296</v>
      </c>
      <c r="C125" s="2" t="s">
        <v>267</v>
      </c>
      <c r="D125" s="1">
        <v>40322</v>
      </c>
      <c r="E125" s="1" t="s">
        <v>297</v>
      </c>
      <c r="F125" s="2" t="s">
        <v>120</v>
      </c>
      <c r="G125" s="57">
        <v>2891700</v>
      </c>
      <c r="H125" s="57">
        <v>2428650</v>
      </c>
      <c r="I125" s="6">
        <f t="shared" si="4"/>
        <v>83.98692810457517</v>
      </c>
      <c r="J125" s="2"/>
    </row>
    <row r="126" spans="1:10" ht="72.75" customHeight="1">
      <c r="A126" s="7">
        <v>123</v>
      </c>
      <c r="B126" s="12" t="s">
        <v>146</v>
      </c>
      <c r="C126" s="10" t="s">
        <v>250</v>
      </c>
      <c r="D126" s="24">
        <v>40323</v>
      </c>
      <c r="E126" s="12" t="s">
        <v>147</v>
      </c>
      <c r="F126" s="25" t="s">
        <v>120</v>
      </c>
      <c r="G126" s="26">
        <v>31273868</v>
      </c>
      <c r="H126" s="27">
        <v>31177440</v>
      </c>
      <c r="I126" s="6">
        <f aca="true" t="shared" si="5" ref="I126:I132">ROUND(H126/G126*100,1)</f>
        <v>99.7</v>
      </c>
      <c r="J126" s="28"/>
    </row>
    <row r="127" spans="1:10" ht="61.5" customHeight="1">
      <c r="A127" s="7">
        <v>124</v>
      </c>
      <c r="B127" s="29" t="s">
        <v>148</v>
      </c>
      <c r="C127" s="10" t="s">
        <v>251</v>
      </c>
      <c r="D127" s="24">
        <v>40323</v>
      </c>
      <c r="E127" s="12" t="s">
        <v>149</v>
      </c>
      <c r="F127" s="30" t="s">
        <v>120</v>
      </c>
      <c r="G127" s="26">
        <v>11723493</v>
      </c>
      <c r="H127" s="27">
        <v>9640008</v>
      </c>
      <c r="I127" s="6">
        <f t="shared" si="5"/>
        <v>82.2</v>
      </c>
      <c r="J127" s="28"/>
    </row>
    <row r="128" spans="1:10" ht="61.5" customHeight="1">
      <c r="A128" s="7">
        <v>125</v>
      </c>
      <c r="B128" s="29" t="s">
        <v>150</v>
      </c>
      <c r="C128" s="10" t="s">
        <v>246</v>
      </c>
      <c r="D128" s="24">
        <v>40323</v>
      </c>
      <c r="E128" s="12" t="s">
        <v>151</v>
      </c>
      <c r="F128" s="30" t="s">
        <v>120</v>
      </c>
      <c r="G128" s="26">
        <v>3641400</v>
      </c>
      <c r="H128" s="27">
        <v>3486000</v>
      </c>
      <c r="I128" s="6">
        <f t="shared" si="5"/>
        <v>95.7</v>
      </c>
      <c r="J128" s="28"/>
    </row>
    <row r="129" spans="1:10" ht="61.5" customHeight="1">
      <c r="A129" s="7">
        <v>126</v>
      </c>
      <c r="B129" s="2" t="s">
        <v>360</v>
      </c>
      <c r="C129" s="2" t="s">
        <v>209</v>
      </c>
      <c r="D129" s="1">
        <v>40323</v>
      </c>
      <c r="E129" s="2" t="s">
        <v>361</v>
      </c>
      <c r="F129" s="2" t="s">
        <v>120</v>
      </c>
      <c r="G129" s="3">
        <v>4503830</v>
      </c>
      <c r="H129" s="3">
        <v>4042500</v>
      </c>
      <c r="I129" s="6">
        <f t="shared" si="5"/>
        <v>89.8</v>
      </c>
      <c r="J129" s="2"/>
    </row>
    <row r="130" spans="1:10" ht="61.5" customHeight="1">
      <c r="A130" s="7">
        <v>127</v>
      </c>
      <c r="B130" s="2" t="s">
        <v>285</v>
      </c>
      <c r="C130" s="2" t="s">
        <v>211</v>
      </c>
      <c r="D130" s="1">
        <v>40323</v>
      </c>
      <c r="E130" s="2" t="s">
        <v>363</v>
      </c>
      <c r="F130" s="2" t="s">
        <v>120</v>
      </c>
      <c r="G130" s="3">
        <v>6474924</v>
      </c>
      <c r="H130" s="3">
        <v>6244455</v>
      </c>
      <c r="I130" s="63">
        <f t="shared" si="5"/>
        <v>96.4</v>
      </c>
      <c r="J130" s="2" t="s">
        <v>122</v>
      </c>
    </row>
    <row r="131" spans="1:10" ht="61.5" customHeight="1">
      <c r="A131" s="7">
        <v>128</v>
      </c>
      <c r="B131" s="2" t="s">
        <v>286</v>
      </c>
      <c r="C131" s="2" t="s">
        <v>211</v>
      </c>
      <c r="D131" s="1">
        <v>40323</v>
      </c>
      <c r="E131" s="2" t="s">
        <v>364</v>
      </c>
      <c r="F131" s="2" t="s">
        <v>120</v>
      </c>
      <c r="G131" s="3">
        <v>3752304</v>
      </c>
      <c r="H131" s="3">
        <v>3541650</v>
      </c>
      <c r="I131" s="63">
        <f t="shared" si="5"/>
        <v>94.4</v>
      </c>
      <c r="J131" s="2" t="s">
        <v>122</v>
      </c>
    </row>
    <row r="132" spans="1:10" ht="61.5" customHeight="1">
      <c r="A132" s="7">
        <v>129</v>
      </c>
      <c r="B132" s="2" t="s">
        <v>286</v>
      </c>
      <c r="C132" s="2" t="s">
        <v>211</v>
      </c>
      <c r="D132" s="1">
        <v>40323</v>
      </c>
      <c r="E132" s="2" t="s">
        <v>363</v>
      </c>
      <c r="F132" s="2" t="s">
        <v>120</v>
      </c>
      <c r="G132" s="3">
        <v>1811304</v>
      </c>
      <c r="H132" s="3">
        <v>1778805</v>
      </c>
      <c r="I132" s="63">
        <f t="shared" si="5"/>
        <v>98.2</v>
      </c>
      <c r="J132" s="2" t="s">
        <v>122</v>
      </c>
    </row>
    <row r="133" spans="1:10" ht="61.5" customHeight="1">
      <c r="A133" s="7">
        <v>130</v>
      </c>
      <c r="B133" s="2" t="s">
        <v>385</v>
      </c>
      <c r="C133" s="12" t="s">
        <v>222</v>
      </c>
      <c r="D133" s="1">
        <v>40323</v>
      </c>
      <c r="E133" s="2" t="s">
        <v>386</v>
      </c>
      <c r="F133" s="2" t="s">
        <v>120</v>
      </c>
      <c r="G133" s="3">
        <v>1932661</v>
      </c>
      <c r="H133" s="3">
        <v>1461600</v>
      </c>
      <c r="I133" s="6">
        <f>IF(G133="","",ROUND(H133/G133*100,1))</f>
        <v>75.6</v>
      </c>
      <c r="J133" s="2" t="s">
        <v>122</v>
      </c>
    </row>
    <row r="134" spans="1:10" ht="61.5" customHeight="1">
      <c r="A134" s="7">
        <v>131</v>
      </c>
      <c r="B134" s="2" t="s">
        <v>417</v>
      </c>
      <c r="C134" s="10" t="s">
        <v>418</v>
      </c>
      <c r="D134" s="37">
        <v>40323</v>
      </c>
      <c r="E134" s="2" t="s">
        <v>419</v>
      </c>
      <c r="F134" s="2" t="s">
        <v>123</v>
      </c>
      <c r="G134" s="3">
        <v>2200890</v>
      </c>
      <c r="H134" s="3">
        <v>2079000</v>
      </c>
      <c r="I134" s="6">
        <f>ROUND(H134/G134*100,1)</f>
        <v>94.5</v>
      </c>
      <c r="J134" s="9"/>
    </row>
    <row r="135" spans="1:10" ht="61.5" customHeight="1">
      <c r="A135" s="7">
        <v>132</v>
      </c>
      <c r="B135" s="2" t="s">
        <v>48</v>
      </c>
      <c r="C135" s="2" t="s">
        <v>238</v>
      </c>
      <c r="D135" s="1">
        <v>40323</v>
      </c>
      <c r="E135" s="2" t="s">
        <v>49</v>
      </c>
      <c r="F135" s="2" t="s">
        <v>120</v>
      </c>
      <c r="G135" s="3">
        <v>6108173.4</v>
      </c>
      <c r="H135" s="3">
        <v>5158377</v>
      </c>
      <c r="I135" s="6">
        <f aca="true" t="shared" si="6" ref="I135:I141">H135/G135*100</f>
        <v>84.45040214477211</v>
      </c>
      <c r="J135" s="2" t="s">
        <v>122</v>
      </c>
    </row>
    <row r="136" spans="1:10" ht="61.5" customHeight="1">
      <c r="A136" s="7">
        <v>133</v>
      </c>
      <c r="B136" s="2" t="s">
        <v>50</v>
      </c>
      <c r="C136" s="2" t="s">
        <v>238</v>
      </c>
      <c r="D136" s="1">
        <v>40323</v>
      </c>
      <c r="E136" s="2" t="s">
        <v>49</v>
      </c>
      <c r="F136" s="2" t="s">
        <v>120</v>
      </c>
      <c r="G136" s="3">
        <v>9515142</v>
      </c>
      <c r="H136" s="3">
        <v>8506260</v>
      </c>
      <c r="I136" s="6">
        <f t="shared" si="6"/>
        <v>89.3970893970894</v>
      </c>
      <c r="J136" s="2" t="s">
        <v>122</v>
      </c>
    </row>
    <row r="137" spans="1:10" ht="61.5" customHeight="1">
      <c r="A137" s="7">
        <v>134</v>
      </c>
      <c r="B137" s="2" t="s">
        <v>20</v>
      </c>
      <c r="C137" s="2" t="s">
        <v>259</v>
      </c>
      <c r="D137" s="1">
        <v>40323</v>
      </c>
      <c r="E137" s="2" t="s">
        <v>103</v>
      </c>
      <c r="F137" s="2" t="s">
        <v>334</v>
      </c>
      <c r="G137" s="3">
        <v>6498319</v>
      </c>
      <c r="H137" s="3">
        <v>6213400</v>
      </c>
      <c r="I137" s="6">
        <f t="shared" si="6"/>
        <v>95.61549686926728</v>
      </c>
      <c r="J137" s="10" t="s">
        <v>122</v>
      </c>
    </row>
    <row r="138" spans="1:10" ht="61.5" customHeight="1">
      <c r="A138" s="7">
        <v>135</v>
      </c>
      <c r="B138" s="2" t="s">
        <v>20</v>
      </c>
      <c r="C138" s="2" t="s">
        <v>259</v>
      </c>
      <c r="D138" s="1">
        <v>40323</v>
      </c>
      <c r="E138" s="2" t="s">
        <v>104</v>
      </c>
      <c r="F138" s="2" t="s">
        <v>120</v>
      </c>
      <c r="G138" s="3">
        <v>5260410</v>
      </c>
      <c r="H138" s="3">
        <v>4611112</v>
      </c>
      <c r="I138" s="6">
        <f t="shared" si="6"/>
        <v>87.65689366418206</v>
      </c>
      <c r="J138" s="10" t="s">
        <v>122</v>
      </c>
    </row>
    <row r="139" spans="1:10" ht="61.5" customHeight="1">
      <c r="A139" s="7">
        <v>136</v>
      </c>
      <c r="B139" s="2" t="s">
        <v>20</v>
      </c>
      <c r="C139" s="2" t="s">
        <v>259</v>
      </c>
      <c r="D139" s="1">
        <v>40323</v>
      </c>
      <c r="E139" s="2" t="s">
        <v>105</v>
      </c>
      <c r="F139" s="2" t="s">
        <v>120</v>
      </c>
      <c r="G139" s="3">
        <v>6387040</v>
      </c>
      <c r="H139" s="3">
        <v>4609931</v>
      </c>
      <c r="I139" s="6">
        <f t="shared" si="6"/>
        <v>72.17632894110574</v>
      </c>
      <c r="J139" s="10" t="s">
        <v>122</v>
      </c>
    </row>
    <row r="140" spans="1:10" ht="61.5" customHeight="1">
      <c r="A140" s="7">
        <v>137</v>
      </c>
      <c r="B140" s="2" t="s">
        <v>20</v>
      </c>
      <c r="C140" s="2" t="s">
        <v>259</v>
      </c>
      <c r="D140" s="1">
        <v>40323</v>
      </c>
      <c r="E140" s="2" t="s">
        <v>106</v>
      </c>
      <c r="F140" s="2" t="s">
        <v>120</v>
      </c>
      <c r="G140" s="3">
        <v>1695489</v>
      </c>
      <c r="H140" s="3">
        <v>1670634</v>
      </c>
      <c r="I140" s="6">
        <f t="shared" si="6"/>
        <v>98.53405123831533</v>
      </c>
      <c r="J140" s="10" t="s">
        <v>122</v>
      </c>
    </row>
    <row r="141" spans="1:10" ht="61.5" customHeight="1">
      <c r="A141" s="7">
        <v>138</v>
      </c>
      <c r="B141" s="2" t="s">
        <v>304</v>
      </c>
      <c r="C141" s="2" t="s">
        <v>268</v>
      </c>
      <c r="D141" s="1">
        <v>40323</v>
      </c>
      <c r="E141" s="2" t="s">
        <v>305</v>
      </c>
      <c r="F141" s="2" t="s">
        <v>120</v>
      </c>
      <c r="G141" s="3">
        <v>121605524</v>
      </c>
      <c r="H141" s="3">
        <v>118463755</v>
      </c>
      <c r="I141" s="6">
        <f t="shared" si="6"/>
        <v>97.41642575381691</v>
      </c>
      <c r="J141" s="2" t="s">
        <v>122</v>
      </c>
    </row>
    <row r="142" spans="1:10" ht="61.5" customHeight="1">
      <c r="A142" s="7">
        <v>139</v>
      </c>
      <c r="B142" s="29" t="s">
        <v>160</v>
      </c>
      <c r="C142" s="10" t="s">
        <v>249</v>
      </c>
      <c r="D142" s="24">
        <v>40324</v>
      </c>
      <c r="E142" s="12" t="s">
        <v>180</v>
      </c>
      <c r="F142" s="30" t="s">
        <v>120</v>
      </c>
      <c r="G142" s="26">
        <v>11977182</v>
      </c>
      <c r="H142" s="27">
        <v>9817500</v>
      </c>
      <c r="I142" s="6">
        <f>ROUND(H142/G142*100,1)</f>
        <v>82</v>
      </c>
      <c r="J142" s="28"/>
    </row>
    <row r="143" spans="1:10" ht="61.5" customHeight="1">
      <c r="A143" s="7">
        <v>140</v>
      </c>
      <c r="B143" s="2" t="s">
        <v>341</v>
      </c>
      <c r="C143" s="10" t="s">
        <v>204</v>
      </c>
      <c r="D143" s="1">
        <v>40324</v>
      </c>
      <c r="E143" s="2" t="s">
        <v>340</v>
      </c>
      <c r="F143" s="2" t="s">
        <v>120</v>
      </c>
      <c r="G143" s="3">
        <v>1891619</v>
      </c>
      <c r="H143" s="3">
        <v>1679790</v>
      </c>
      <c r="I143" s="6">
        <f>ROUND(H143/G143*100,1)</f>
        <v>88.8</v>
      </c>
      <c r="J143" s="2" t="s">
        <v>122</v>
      </c>
    </row>
    <row r="144" spans="1:10" ht="61.5" customHeight="1">
      <c r="A144" s="7">
        <v>141</v>
      </c>
      <c r="B144" s="2" t="s">
        <v>346</v>
      </c>
      <c r="C144" s="2" t="s">
        <v>206</v>
      </c>
      <c r="D144" s="1">
        <v>40324</v>
      </c>
      <c r="E144" s="2" t="s">
        <v>347</v>
      </c>
      <c r="F144" s="2" t="s">
        <v>120</v>
      </c>
      <c r="G144" s="3">
        <v>1525067</v>
      </c>
      <c r="H144" s="3">
        <v>1386000</v>
      </c>
      <c r="I144" s="63">
        <f>ROUND(H144/G144*100,1)</f>
        <v>90.9</v>
      </c>
      <c r="J144" s="2"/>
    </row>
    <row r="145" spans="1:10" ht="61.5" customHeight="1">
      <c r="A145" s="7">
        <v>142</v>
      </c>
      <c r="B145" s="2" t="s">
        <v>390</v>
      </c>
      <c r="C145" s="2" t="s">
        <v>225</v>
      </c>
      <c r="D145" s="1">
        <v>40324</v>
      </c>
      <c r="E145" s="2" t="s">
        <v>391</v>
      </c>
      <c r="F145" s="2" t="s">
        <v>334</v>
      </c>
      <c r="G145" s="3">
        <v>18130500</v>
      </c>
      <c r="H145" s="3">
        <v>17325000</v>
      </c>
      <c r="I145" s="63">
        <f>ROUND(H145/G145*100,1)</f>
        <v>95.6</v>
      </c>
      <c r="J145" s="2"/>
    </row>
    <row r="146" spans="1:10" ht="61.5" customHeight="1">
      <c r="A146" s="7">
        <v>143</v>
      </c>
      <c r="B146" s="2" t="s">
        <v>405</v>
      </c>
      <c r="C146" s="2" t="s">
        <v>406</v>
      </c>
      <c r="D146" s="1">
        <v>40324</v>
      </c>
      <c r="E146" s="2" t="s">
        <v>407</v>
      </c>
      <c r="F146" s="2" t="s">
        <v>120</v>
      </c>
      <c r="G146" s="3">
        <v>2932965</v>
      </c>
      <c r="H146" s="3">
        <v>2659650</v>
      </c>
      <c r="I146" s="36">
        <f>H146/G146*100</f>
        <v>90.68127304621774</v>
      </c>
      <c r="J146" s="2" t="s">
        <v>282</v>
      </c>
    </row>
    <row r="147" spans="1:10" ht="61.5" customHeight="1">
      <c r="A147" s="7">
        <v>144</v>
      </c>
      <c r="B147" s="2" t="s">
        <v>20</v>
      </c>
      <c r="C147" s="2" t="s">
        <v>237</v>
      </c>
      <c r="D147" s="8">
        <v>40324</v>
      </c>
      <c r="E147" s="2" t="s">
        <v>38</v>
      </c>
      <c r="F147" s="2" t="s">
        <v>334</v>
      </c>
      <c r="G147" s="3">
        <v>14218971</v>
      </c>
      <c r="H147" s="3">
        <v>12924315</v>
      </c>
      <c r="I147" s="6">
        <f>H147/G147*100</f>
        <v>90.89486855272439</v>
      </c>
      <c r="J147" s="2" t="s">
        <v>122</v>
      </c>
    </row>
    <row r="148" spans="1:10" ht="61.5" customHeight="1">
      <c r="A148" s="7">
        <v>145</v>
      </c>
      <c r="B148" s="2" t="s">
        <v>20</v>
      </c>
      <c r="C148" s="2" t="s">
        <v>237</v>
      </c>
      <c r="D148" s="8">
        <v>40324</v>
      </c>
      <c r="E148" s="2" t="s">
        <v>39</v>
      </c>
      <c r="F148" s="2" t="s">
        <v>334</v>
      </c>
      <c r="G148" s="3">
        <v>4547157</v>
      </c>
      <c r="H148" s="3">
        <v>3993057</v>
      </c>
      <c r="I148" s="6">
        <f>H148/G148*100</f>
        <v>87.8143640081044</v>
      </c>
      <c r="J148" s="32" t="s">
        <v>122</v>
      </c>
    </row>
    <row r="149" spans="1:10" ht="61.5" customHeight="1">
      <c r="A149" s="7">
        <v>146</v>
      </c>
      <c r="B149" s="32" t="s">
        <v>20</v>
      </c>
      <c r="C149" s="2" t="s">
        <v>237</v>
      </c>
      <c r="D149" s="8">
        <v>40324</v>
      </c>
      <c r="E149" s="32" t="s">
        <v>40</v>
      </c>
      <c r="F149" s="2" t="s">
        <v>334</v>
      </c>
      <c r="G149" s="15">
        <v>3152835</v>
      </c>
      <c r="H149" s="15">
        <v>2511285</v>
      </c>
      <c r="I149" s="6">
        <f>H149/G149*100</f>
        <v>79.65164685116729</v>
      </c>
      <c r="J149" s="2" t="s">
        <v>122</v>
      </c>
    </row>
    <row r="150" spans="1:10" ht="61.5" customHeight="1">
      <c r="A150" s="7">
        <v>147</v>
      </c>
      <c r="B150" s="20" t="s">
        <v>152</v>
      </c>
      <c r="C150" s="10" t="s">
        <v>248</v>
      </c>
      <c r="D150" s="24">
        <v>40325</v>
      </c>
      <c r="E150" s="11" t="s">
        <v>153</v>
      </c>
      <c r="F150" s="30" t="s">
        <v>314</v>
      </c>
      <c r="G150" s="21">
        <v>2320078</v>
      </c>
      <c r="H150" s="22">
        <v>1942500</v>
      </c>
      <c r="I150" s="6">
        <f>ROUND(H150/G150*100,1)</f>
        <v>83.7</v>
      </c>
      <c r="J150" s="28"/>
    </row>
    <row r="151" spans="1:10" ht="61.5" customHeight="1">
      <c r="A151" s="7">
        <v>148</v>
      </c>
      <c r="B151" s="32" t="s">
        <v>158</v>
      </c>
      <c r="C151" s="10" t="s">
        <v>177</v>
      </c>
      <c r="D151" s="1">
        <v>40325</v>
      </c>
      <c r="E151" s="32" t="s">
        <v>273</v>
      </c>
      <c r="F151" s="2" t="s">
        <v>120</v>
      </c>
      <c r="G151" s="15">
        <v>1623909</v>
      </c>
      <c r="H151" s="15">
        <v>1610021</v>
      </c>
      <c r="I151" s="6">
        <f>ROUND(H151/G151*100,1)</f>
        <v>99.1</v>
      </c>
      <c r="J151" s="2" t="s">
        <v>122</v>
      </c>
    </row>
    <row r="152" spans="1:10" ht="61.5" customHeight="1">
      <c r="A152" s="7">
        <v>149</v>
      </c>
      <c r="B152" s="32" t="s">
        <v>381</v>
      </c>
      <c r="C152" s="10" t="s">
        <v>220</v>
      </c>
      <c r="D152" s="1">
        <v>40325</v>
      </c>
      <c r="E152" s="2" t="s">
        <v>382</v>
      </c>
      <c r="F152" s="2" t="s">
        <v>120</v>
      </c>
      <c r="G152" s="15">
        <v>9498553</v>
      </c>
      <c r="H152" s="15">
        <v>3570000</v>
      </c>
      <c r="I152" s="63">
        <f>ROUND(H152/G152*100,1)</f>
        <v>37.6</v>
      </c>
      <c r="J152" s="32" t="s">
        <v>281</v>
      </c>
    </row>
    <row r="153" spans="1:10" ht="61.5" customHeight="1">
      <c r="A153" s="7">
        <v>150</v>
      </c>
      <c r="B153" s="32" t="s">
        <v>8</v>
      </c>
      <c r="C153" s="2" t="s">
        <v>231</v>
      </c>
      <c r="D153" s="1">
        <v>40325</v>
      </c>
      <c r="E153" s="32" t="s">
        <v>9</v>
      </c>
      <c r="F153" s="2" t="s">
        <v>120</v>
      </c>
      <c r="G153" s="3">
        <v>3289068</v>
      </c>
      <c r="H153" s="3">
        <v>3127312</v>
      </c>
      <c r="I153" s="6">
        <f>H153/G153*100</f>
        <v>95.08201107426176</v>
      </c>
      <c r="J153" s="32" t="s">
        <v>122</v>
      </c>
    </row>
    <row r="154" spans="1:10" ht="61.5" customHeight="1">
      <c r="A154" s="7">
        <v>151</v>
      </c>
      <c r="B154" s="32" t="s">
        <v>8</v>
      </c>
      <c r="C154" s="2" t="s">
        <v>231</v>
      </c>
      <c r="D154" s="1">
        <v>40325</v>
      </c>
      <c r="E154" s="32" t="s">
        <v>10</v>
      </c>
      <c r="F154" s="2" t="s">
        <v>120</v>
      </c>
      <c r="G154" s="15">
        <v>6666420</v>
      </c>
      <c r="H154" s="15">
        <v>6561500</v>
      </c>
      <c r="I154" s="6">
        <f>H154/G154*100</f>
        <v>98.42614176724538</v>
      </c>
      <c r="J154" s="32" t="s">
        <v>122</v>
      </c>
    </row>
    <row r="155" spans="1:10" ht="61.5" customHeight="1">
      <c r="A155" s="7">
        <v>152</v>
      </c>
      <c r="B155" s="32" t="s">
        <v>8</v>
      </c>
      <c r="C155" s="2" t="s">
        <v>231</v>
      </c>
      <c r="D155" s="1">
        <v>40325</v>
      </c>
      <c r="E155" s="32" t="s">
        <v>11</v>
      </c>
      <c r="F155" s="2" t="s">
        <v>120</v>
      </c>
      <c r="G155" s="15">
        <v>1709481</v>
      </c>
      <c r="H155" s="15">
        <v>1543100</v>
      </c>
      <c r="I155" s="6">
        <f>H155/G155*100</f>
        <v>90.2671629576462</v>
      </c>
      <c r="J155" s="32" t="s">
        <v>122</v>
      </c>
    </row>
    <row r="156" spans="1:10" ht="61.5" customHeight="1">
      <c r="A156" s="7">
        <v>153</v>
      </c>
      <c r="B156" s="2" t="s">
        <v>8</v>
      </c>
      <c r="C156" s="2" t="s">
        <v>231</v>
      </c>
      <c r="D156" s="1">
        <v>40325</v>
      </c>
      <c r="E156" s="2" t="s">
        <v>12</v>
      </c>
      <c r="F156" s="2" t="s">
        <v>120</v>
      </c>
      <c r="G156" s="3">
        <v>3058666</v>
      </c>
      <c r="H156" s="3">
        <v>3058666</v>
      </c>
      <c r="I156" s="6">
        <f>ROUNDDOWN(H156/G156*100,1)</f>
        <v>100</v>
      </c>
      <c r="J156" s="32" t="s">
        <v>122</v>
      </c>
    </row>
    <row r="157" spans="1:10" ht="61.5" customHeight="1">
      <c r="A157" s="7">
        <v>154</v>
      </c>
      <c r="B157" s="2" t="s">
        <v>8</v>
      </c>
      <c r="C157" s="2" t="s">
        <v>231</v>
      </c>
      <c r="D157" s="1">
        <v>40325</v>
      </c>
      <c r="E157" s="2" t="s">
        <v>13</v>
      </c>
      <c r="F157" s="2" t="s">
        <v>334</v>
      </c>
      <c r="G157" s="3">
        <v>1940947</v>
      </c>
      <c r="H157" s="3">
        <v>1727851</v>
      </c>
      <c r="I157" s="6">
        <f aca="true" t="shared" si="7" ref="I157:I164">H157/G157*100</f>
        <v>89.02102942532692</v>
      </c>
      <c r="J157" s="32" t="s">
        <v>122</v>
      </c>
    </row>
    <row r="158" spans="1:10" ht="61.5" customHeight="1">
      <c r="A158" s="7">
        <v>155</v>
      </c>
      <c r="B158" s="2" t="s">
        <v>51</v>
      </c>
      <c r="C158" s="2" t="s">
        <v>238</v>
      </c>
      <c r="D158" s="1">
        <v>40325</v>
      </c>
      <c r="E158" s="2" t="s">
        <v>52</v>
      </c>
      <c r="F158" s="2" t="s">
        <v>120</v>
      </c>
      <c r="G158" s="3">
        <v>26708625</v>
      </c>
      <c r="H158" s="3">
        <v>24437317</v>
      </c>
      <c r="I158" s="6">
        <f t="shared" si="7"/>
        <v>91.49597555096902</v>
      </c>
      <c r="J158" s="32" t="s">
        <v>122</v>
      </c>
    </row>
    <row r="159" spans="1:10" ht="61.5" customHeight="1">
      <c r="A159" s="7">
        <v>156</v>
      </c>
      <c r="B159" s="2" t="s">
        <v>51</v>
      </c>
      <c r="C159" s="2" t="s">
        <v>238</v>
      </c>
      <c r="D159" s="1">
        <v>40325</v>
      </c>
      <c r="E159" s="2" t="s">
        <v>53</v>
      </c>
      <c r="F159" s="2" t="s">
        <v>120</v>
      </c>
      <c r="G159" s="3">
        <v>10052769</v>
      </c>
      <c r="H159" s="3">
        <v>8985049</v>
      </c>
      <c r="I159" s="6">
        <f t="shared" si="7"/>
        <v>89.37884676351362</v>
      </c>
      <c r="J159" s="32" t="s">
        <v>122</v>
      </c>
    </row>
    <row r="160" spans="1:10" ht="61.5" customHeight="1">
      <c r="A160" s="7">
        <v>157</v>
      </c>
      <c r="B160" s="2" t="s">
        <v>51</v>
      </c>
      <c r="C160" s="2" t="s">
        <v>238</v>
      </c>
      <c r="D160" s="1">
        <v>40325</v>
      </c>
      <c r="E160" s="2" t="s">
        <v>54</v>
      </c>
      <c r="F160" s="2" t="s">
        <v>120</v>
      </c>
      <c r="G160" s="3">
        <v>2035449</v>
      </c>
      <c r="H160" s="3">
        <v>1173674</v>
      </c>
      <c r="I160" s="6">
        <f t="shared" si="7"/>
        <v>57.66167563029091</v>
      </c>
      <c r="J160" s="2" t="s">
        <v>122</v>
      </c>
    </row>
    <row r="161" spans="1:10" ht="61.5" customHeight="1">
      <c r="A161" s="7">
        <v>158</v>
      </c>
      <c r="B161" s="2" t="s">
        <v>51</v>
      </c>
      <c r="C161" s="2" t="s">
        <v>238</v>
      </c>
      <c r="D161" s="1">
        <v>40325</v>
      </c>
      <c r="E161" s="2" t="s">
        <v>55</v>
      </c>
      <c r="F161" s="2" t="s">
        <v>120</v>
      </c>
      <c r="G161" s="3">
        <v>2026375</v>
      </c>
      <c r="H161" s="3">
        <v>919994</v>
      </c>
      <c r="I161" s="6">
        <f t="shared" si="7"/>
        <v>45.40097464684473</v>
      </c>
      <c r="J161" s="2" t="s">
        <v>122</v>
      </c>
    </row>
    <row r="162" spans="1:10" ht="61.5" customHeight="1">
      <c r="A162" s="7">
        <v>159</v>
      </c>
      <c r="B162" s="2" t="s">
        <v>89</v>
      </c>
      <c r="C162" s="2" t="s">
        <v>243</v>
      </c>
      <c r="D162" s="1">
        <v>40325</v>
      </c>
      <c r="E162" s="2" t="s">
        <v>90</v>
      </c>
      <c r="F162" s="2" t="s">
        <v>120</v>
      </c>
      <c r="G162" s="3">
        <v>2709000</v>
      </c>
      <c r="H162" s="3">
        <v>2457000</v>
      </c>
      <c r="I162" s="6">
        <f t="shared" si="7"/>
        <v>90.69767441860465</v>
      </c>
      <c r="J162" s="2"/>
    </row>
    <row r="163" spans="1:10" ht="61.5" customHeight="1">
      <c r="A163" s="7">
        <v>160</v>
      </c>
      <c r="B163" s="2" t="s">
        <v>91</v>
      </c>
      <c r="C163" s="2" t="s">
        <v>244</v>
      </c>
      <c r="D163" s="1">
        <v>40325</v>
      </c>
      <c r="E163" s="2" t="s">
        <v>92</v>
      </c>
      <c r="F163" s="2" t="s">
        <v>120</v>
      </c>
      <c r="G163" s="3">
        <v>2547300</v>
      </c>
      <c r="H163" s="3">
        <v>2308740</v>
      </c>
      <c r="I163" s="6">
        <f t="shared" si="7"/>
        <v>90.63478977741137</v>
      </c>
      <c r="J163" s="10"/>
    </row>
    <row r="164" spans="1:10" ht="61.5" customHeight="1">
      <c r="A164" s="7">
        <v>161</v>
      </c>
      <c r="B164" s="2" t="s">
        <v>198</v>
      </c>
      <c r="C164" s="2" t="s">
        <v>259</v>
      </c>
      <c r="D164" s="1">
        <v>40325</v>
      </c>
      <c r="E164" s="2" t="s">
        <v>107</v>
      </c>
      <c r="F164" s="2" t="s">
        <v>334</v>
      </c>
      <c r="G164" s="3">
        <v>2646000</v>
      </c>
      <c r="H164" s="3">
        <v>2520000</v>
      </c>
      <c r="I164" s="6">
        <f t="shared" si="7"/>
        <v>95.23809523809523</v>
      </c>
      <c r="J164" s="2"/>
    </row>
    <row r="165" spans="1:10" ht="61.5" customHeight="1">
      <c r="A165" s="7">
        <v>162</v>
      </c>
      <c r="B165" s="2" t="s">
        <v>317</v>
      </c>
      <c r="C165" s="2" t="s">
        <v>272</v>
      </c>
      <c r="D165" s="1">
        <v>40325</v>
      </c>
      <c r="E165" s="2" t="s">
        <v>318</v>
      </c>
      <c r="F165" s="2" t="s">
        <v>120</v>
      </c>
      <c r="G165" s="3">
        <f>5185560*1.05</f>
        <v>5444838</v>
      </c>
      <c r="H165" s="3">
        <f>INT(3839975*1.05)</f>
        <v>4031973</v>
      </c>
      <c r="I165" s="63">
        <f>ROUND(H165/G165*100,1)</f>
        <v>74.1</v>
      </c>
      <c r="J165" s="2"/>
    </row>
    <row r="166" spans="1:10" ht="61.5" customHeight="1">
      <c r="A166" s="7">
        <v>163</v>
      </c>
      <c r="B166" s="55" t="s">
        <v>319</v>
      </c>
      <c r="C166" s="55" t="s">
        <v>272</v>
      </c>
      <c r="D166" s="54">
        <v>40325</v>
      </c>
      <c r="E166" s="55" t="s">
        <v>320</v>
      </c>
      <c r="F166" s="55" t="s">
        <v>120</v>
      </c>
      <c r="G166" s="62">
        <f>INT(8561272*1.05)</f>
        <v>8989335</v>
      </c>
      <c r="H166" s="62">
        <f>4980000*1.05</f>
        <v>5229000</v>
      </c>
      <c r="I166" s="63">
        <f>ROUND(H166/G166*100,1)</f>
        <v>58.2</v>
      </c>
      <c r="J166" s="55"/>
    </row>
    <row r="167" spans="1:10" ht="61.5" customHeight="1">
      <c r="A167" s="7">
        <v>164</v>
      </c>
      <c r="B167" s="29" t="s">
        <v>161</v>
      </c>
      <c r="C167" s="10" t="s">
        <v>249</v>
      </c>
      <c r="D167" s="24">
        <v>40326</v>
      </c>
      <c r="E167" s="12" t="s">
        <v>154</v>
      </c>
      <c r="F167" s="30" t="s">
        <v>120</v>
      </c>
      <c r="G167" s="26">
        <v>2183370</v>
      </c>
      <c r="H167" s="27">
        <v>1351350</v>
      </c>
      <c r="I167" s="6">
        <f>ROUND(H167/G167*100,1)</f>
        <v>61.9</v>
      </c>
      <c r="J167" s="28"/>
    </row>
    <row r="168" spans="1:10" ht="61.5" customHeight="1">
      <c r="A168" s="7">
        <v>165</v>
      </c>
      <c r="B168" s="12" t="s">
        <v>352</v>
      </c>
      <c r="C168" s="2" t="s">
        <v>208</v>
      </c>
      <c r="D168" s="1">
        <v>40326</v>
      </c>
      <c r="E168" s="2" t="s">
        <v>353</v>
      </c>
      <c r="F168" s="2" t="s">
        <v>120</v>
      </c>
      <c r="G168" s="3">
        <v>4688895</v>
      </c>
      <c r="H168" s="3">
        <v>4583550</v>
      </c>
      <c r="I168" s="63">
        <f>ROUND(H168/G168*100,1)</f>
        <v>97.8</v>
      </c>
      <c r="J168" s="2" t="s">
        <v>280</v>
      </c>
    </row>
    <row r="169" spans="1:10" ht="61.5" customHeight="1">
      <c r="A169" s="7">
        <v>166</v>
      </c>
      <c r="B169" s="2" t="s">
        <v>358</v>
      </c>
      <c r="C169" s="2" t="s">
        <v>209</v>
      </c>
      <c r="D169" s="1">
        <v>40326</v>
      </c>
      <c r="E169" s="2" t="s">
        <v>359</v>
      </c>
      <c r="F169" s="2" t="s">
        <v>120</v>
      </c>
      <c r="G169" s="56">
        <v>10139747</v>
      </c>
      <c r="H169" s="3">
        <v>9970752</v>
      </c>
      <c r="I169" s="63">
        <f>ROUND(H169/G169*100,1)</f>
        <v>98.3</v>
      </c>
      <c r="J169" s="2" t="s">
        <v>122</v>
      </c>
    </row>
    <row r="170" spans="1:10" ht="61.5" customHeight="1">
      <c r="A170" s="7">
        <v>167</v>
      </c>
      <c r="B170" s="10" t="s">
        <v>378</v>
      </c>
      <c r="C170" s="2" t="s">
        <v>219</v>
      </c>
      <c r="D170" s="1">
        <v>40326</v>
      </c>
      <c r="E170" s="2" t="s">
        <v>379</v>
      </c>
      <c r="F170" s="2" t="s">
        <v>120</v>
      </c>
      <c r="G170" s="3">
        <v>34025937</v>
      </c>
      <c r="H170" s="3">
        <v>34020000</v>
      </c>
      <c r="I170" s="6">
        <f>ROUNDDOWN(H170/G170*100,1)</f>
        <v>99.9</v>
      </c>
      <c r="J170" s="2"/>
    </row>
    <row r="171" spans="1:10" ht="61.5" customHeight="1">
      <c r="A171" s="7">
        <v>168</v>
      </c>
      <c r="B171" s="2" t="s">
        <v>392</v>
      </c>
      <c r="C171" s="2" t="s">
        <v>225</v>
      </c>
      <c r="D171" s="1">
        <v>40326</v>
      </c>
      <c r="E171" s="2" t="s">
        <v>393</v>
      </c>
      <c r="F171" s="2" t="s">
        <v>334</v>
      </c>
      <c r="G171" s="3">
        <v>8043000</v>
      </c>
      <c r="H171" s="3">
        <v>4481222</v>
      </c>
      <c r="I171" s="63">
        <f>ROUND(H171/G171*100,1)</f>
        <v>55.7</v>
      </c>
      <c r="J171" s="2" t="s">
        <v>253</v>
      </c>
    </row>
    <row r="172" spans="1:10" ht="123" customHeight="1">
      <c r="A172" s="7">
        <v>169</v>
      </c>
      <c r="B172" s="2" t="s">
        <v>176</v>
      </c>
      <c r="C172" s="10" t="s">
        <v>431</v>
      </c>
      <c r="D172" s="1">
        <v>40326</v>
      </c>
      <c r="E172" s="2" t="s">
        <v>432</v>
      </c>
      <c r="F172" s="2" t="s">
        <v>120</v>
      </c>
      <c r="G172" s="3">
        <v>1984500</v>
      </c>
      <c r="H172" s="3">
        <v>1890000</v>
      </c>
      <c r="I172" s="6">
        <f>ROUND(H172/G172*100,1)</f>
        <v>95.2</v>
      </c>
      <c r="J172" s="2" t="s">
        <v>284</v>
      </c>
    </row>
    <row r="173" spans="1:10" ht="61.5" customHeight="1">
      <c r="A173" s="7">
        <v>170</v>
      </c>
      <c r="B173" s="39" t="s">
        <v>2</v>
      </c>
      <c r="C173" s="10" t="s">
        <v>229</v>
      </c>
      <c r="D173" s="40">
        <v>40326</v>
      </c>
      <c r="E173" s="39" t="s">
        <v>3</v>
      </c>
      <c r="F173" s="41" t="s">
        <v>120</v>
      </c>
      <c r="G173" s="42">
        <v>3811581</v>
      </c>
      <c r="H173" s="42">
        <v>3034615</v>
      </c>
      <c r="I173" s="6">
        <f aca="true" t="shared" si="8" ref="I173:I180">H173/G173*100</f>
        <v>79.61565030364041</v>
      </c>
      <c r="J173" s="2" t="s">
        <v>186</v>
      </c>
    </row>
    <row r="174" spans="1:10" ht="61.5" customHeight="1">
      <c r="A174" s="7">
        <v>171</v>
      </c>
      <c r="B174" s="2" t="s">
        <v>6</v>
      </c>
      <c r="C174" s="2" t="s">
        <v>254</v>
      </c>
      <c r="D174" s="8">
        <v>40326</v>
      </c>
      <c r="E174" s="2" t="s">
        <v>7</v>
      </c>
      <c r="F174" s="2" t="s">
        <v>334</v>
      </c>
      <c r="G174" s="3">
        <v>2499000</v>
      </c>
      <c r="H174" s="3">
        <v>2089500</v>
      </c>
      <c r="I174" s="6">
        <f t="shared" si="8"/>
        <v>83.61344537815127</v>
      </c>
      <c r="J174" s="2"/>
    </row>
    <row r="175" spans="1:10" ht="61.5" customHeight="1">
      <c r="A175" s="7">
        <v>172</v>
      </c>
      <c r="B175" s="2" t="s">
        <v>64</v>
      </c>
      <c r="C175" s="2" t="s">
        <v>240</v>
      </c>
      <c r="D175" s="1">
        <v>40326</v>
      </c>
      <c r="E175" s="2" t="s">
        <v>131</v>
      </c>
      <c r="F175" s="2" t="s">
        <v>120</v>
      </c>
      <c r="G175" s="3">
        <v>12545021</v>
      </c>
      <c r="H175" s="3">
        <v>12411507</v>
      </c>
      <c r="I175" s="6">
        <f t="shared" si="8"/>
        <v>98.93572119169829</v>
      </c>
      <c r="J175" s="2" t="s">
        <v>122</v>
      </c>
    </row>
    <row r="176" spans="1:10" ht="61.5" customHeight="1">
      <c r="A176" s="7">
        <v>173</v>
      </c>
      <c r="B176" s="2" t="s">
        <v>64</v>
      </c>
      <c r="C176" s="2" t="s">
        <v>240</v>
      </c>
      <c r="D176" s="1">
        <v>40326</v>
      </c>
      <c r="E176" s="2" t="s">
        <v>65</v>
      </c>
      <c r="F176" s="2" t="s">
        <v>120</v>
      </c>
      <c r="G176" s="3">
        <v>5548449</v>
      </c>
      <c r="H176" s="3">
        <v>5361171</v>
      </c>
      <c r="I176" s="6">
        <f t="shared" si="8"/>
        <v>96.6246783560595</v>
      </c>
      <c r="J176" s="2" t="s">
        <v>122</v>
      </c>
    </row>
    <row r="177" spans="1:10" ht="61.5" customHeight="1">
      <c r="A177" s="7">
        <v>174</v>
      </c>
      <c r="B177" s="2" t="s">
        <v>64</v>
      </c>
      <c r="C177" s="2" t="s">
        <v>240</v>
      </c>
      <c r="D177" s="1">
        <v>40326</v>
      </c>
      <c r="E177" s="2" t="s">
        <v>66</v>
      </c>
      <c r="F177" s="2" t="s">
        <v>120</v>
      </c>
      <c r="G177" s="3">
        <v>1858714</v>
      </c>
      <c r="H177" s="3">
        <v>1832164</v>
      </c>
      <c r="I177" s="6">
        <f t="shared" si="8"/>
        <v>98.5715930476663</v>
      </c>
      <c r="J177" s="2" t="s">
        <v>122</v>
      </c>
    </row>
    <row r="178" spans="1:10" ht="61.5" customHeight="1">
      <c r="A178" s="7">
        <v>175</v>
      </c>
      <c r="B178" s="2" t="s">
        <v>64</v>
      </c>
      <c r="C178" s="2" t="s">
        <v>240</v>
      </c>
      <c r="D178" s="1">
        <v>40326</v>
      </c>
      <c r="E178" s="2" t="s">
        <v>67</v>
      </c>
      <c r="F178" s="2" t="s">
        <v>120</v>
      </c>
      <c r="G178" s="3">
        <v>1629966</v>
      </c>
      <c r="H178" s="3">
        <v>1566705</v>
      </c>
      <c r="I178" s="6">
        <f t="shared" si="8"/>
        <v>96.11887609925606</v>
      </c>
      <c r="J178" s="2" t="s">
        <v>122</v>
      </c>
    </row>
    <row r="179" spans="1:10" ht="61.5" customHeight="1">
      <c r="A179" s="7">
        <v>176</v>
      </c>
      <c r="B179" s="10" t="s">
        <v>197</v>
      </c>
      <c r="C179" s="2" t="s">
        <v>258</v>
      </c>
      <c r="D179" s="1">
        <v>40326</v>
      </c>
      <c r="E179" s="10" t="s">
        <v>102</v>
      </c>
      <c r="F179" s="2" t="s">
        <v>120</v>
      </c>
      <c r="G179" s="60">
        <v>9765000</v>
      </c>
      <c r="H179" s="60">
        <v>9119250</v>
      </c>
      <c r="I179" s="6">
        <f t="shared" si="8"/>
        <v>93.38709677419355</v>
      </c>
      <c r="J179" s="10" t="s">
        <v>122</v>
      </c>
    </row>
    <row r="180" spans="1:10" ht="61.5" customHeight="1">
      <c r="A180" s="7">
        <v>177</v>
      </c>
      <c r="B180" s="2" t="s">
        <v>199</v>
      </c>
      <c r="C180" s="2" t="s">
        <v>266</v>
      </c>
      <c r="D180" s="1">
        <v>40326</v>
      </c>
      <c r="E180" s="2" t="s">
        <v>291</v>
      </c>
      <c r="F180" s="2" t="s">
        <v>334</v>
      </c>
      <c r="G180" s="3">
        <v>9765000</v>
      </c>
      <c r="H180" s="3">
        <v>9244500</v>
      </c>
      <c r="I180" s="6">
        <f t="shared" si="8"/>
        <v>94.66973886328725</v>
      </c>
      <c r="J180" s="2" t="s">
        <v>122</v>
      </c>
    </row>
    <row r="181" spans="1:10" ht="61.5" customHeight="1">
      <c r="A181" s="7">
        <v>178</v>
      </c>
      <c r="B181" s="12" t="s">
        <v>325</v>
      </c>
      <c r="C181" s="10" t="s">
        <v>326</v>
      </c>
      <c r="D181" s="1">
        <v>40326</v>
      </c>
      <c r="E181" s="12" t="s">
        <v>327</v>
      </c>
      <c r="F181" s="9" t="s">
        <v>120</v>
      </c>
      <c r="G181" s="3">
        <v>1700223</v>
      </c>
      <c r="H181" s="3">
        <v>1655325</v>
      </c>
      <c r="I181" s="6">
        <f>ROUND(H181/G181*100,1)</f>
        <v>97.4</v>
      </c>
      <c r="J181" s="2" t="s">
        <v>122</v>
      </c>
    </row>
    <row r="182" spans="1:10" s="5" customFormat="1" ht="61.5" customHeight="1">
      <c r="A182" s="7">
        <v>179</v>
      </c>
      <c r="B182" s="2" t="s">
        <v>342</v>
      </c>
      <c r="C182" s="10" t="s">
        <v>204</v>
      </c>
      <c r="D182" s="1">
        <v>40329</v>
      </c>
      <c r="E182" s="2" t="s">
        <v>343</v>
      </c>
      <c r="F182" s="2" t="s">
        <v>120</v>
      </c>
      <c r="G182" s="3">
        <v>2253775</v>
      </c>
      <c r="H182" s="3">
        <v>2037913</v>
      </c>
      <c r="I182" s="23">
        <f>ROUND(H182/G182*100,1)</f>
        <v>90.4</v>
      </c>
      <c r="J182" s="2" t="s">
        <v>122</v>
      </c>
    </row>
    <row r="183" spans="1:10" s="5" customFormat="1" ht="61.5" customHeight="1">
      <c r="A183" s="7">
        <v>180</v>
      </c>
      <c r="B183" s="9" t="s">
        <v>170</v>
      </c>
      <c r="C183" s="10" t="s">
        <v>227</v>
      </c>
      <c r="D183" s="1">
        <v>40329</v>
      </c>
      <c r="E183" s="2" t="s">
        <v>275</v>
      </c>
      <c r="F183" s="2" t="s">
        <v>120</v>
      </c>
      <c r="G183" s="3">
        <v>1699834</v>
      </c>
      <c r="H183" s="3">
        <v>1474788</v>
      </c>
      <c r="I183" s="23">
        <f>ROUND(H183/G183*100,1)</f>
        <v>86.8</v>
      </c>
      <c r="J183" s="2" t="s">
        <v>185</v>
      </c>
    </row>
    <row r="184" spans="1:10" s="4" customFormat="1" ht="59.25" customHeight="1">
      <c r="A184" s="7">
        <v>181</v>
      </c>
      <c r="B184" s="2" t="s">
        <v>14</v>
      </c>
      <c r="C184" s="2" t="s">
        <v>231</v>
      </c>
      <c r="D184" s="1">
        <v>40329</v>
      </c>
      <c r="E184" s="2" t="s">
        <v>15</v>
      </c>
      <c r="F184" s="2" t="s">
        <v>334</v>
      </c>
      <c r="G184" s="3">
        <v>2335014</v>
      </c>
      <c r="H184" s="3">
        <v>2034169</v>
      </c>
      <c r="I184" s="6">
        <f>H184/G184*100</f>
        <v>87.11592307369463</v>
      </c>
      <c r="J184" s="32"/>
    </row>
    <row r="185" spans="1:10" s="5" customFormat="1" ht="61.5" customHeight="1">
      <c r="A185" s="7">
        <v>182</v>
      </c>
      <c r="B185" s="2" t="s">
        <v>70</v>
      </c>
      <c r="C185" s="10" t="s">
        <v>241</v>
      </c>
      <c r="D185" s="1">
        <v>40329</v>
      </c>
      <c r="E185" s="2" t="s">
        <v>71</v>
      </c>
      <c r="F185" s="2" t="s">
        <v>120</v>
      </c>
      <c r="G185" s="3">
        <v>10020054</v>
      </c>
      <c r="H185" s="3">
        <v>10016314</v>
      </c>
      <c r="I185" s="6">
        <f>ROUNDDOWN(H185/G185*100,1)</f>
        <v>99.9</v>
      </c>
      <c r="J185" s="2" t="s">
        <v>122</v>
      </c>
    </row>
    <row r="186" spans="1:10" s="5" customFormat="1" ht="61.5" customHeight="1">
      <c r="A186" s="7">
        <v>183</v>
      </c>
      <c r="B186" s="2" t="s">
        <v>72</v>
      </c>
      <c r="C186" s="10" t="s">
        <v>241</v>
      </c>
      <c r="D186" s="1">
        <v>40329</v>
      </c>
      <c r="E186" s="2" t="s">
        <v>73</v>
      </c>
      <c r="F186" s="2" t="s">
        <v>120</v>
      </c>
      <c r="G186" s="3">
        <v>2401978</v>
      </c>
      <c r="H186" s="3">
        <v>2401039</v>
      </c>
      <c r="I186" s="6">
        <f>ROUNDDOWN(H186/G186*100,1)</f>
        <v>99.9</v>
      </c>
      <c r="J186" s="2" t="s">
        <v>122</v>
      </c>
    </row>
    <row r="187" spans="1:10" s="5" customFormat="1" ht="61.5" customHeight="1">
      <c r="A187" s="7">
        <v>184</v>
      </c>
      <c r="B187" s="2" t="s">
        <v>292</v>
      </c>
      <c r="C187" s="2" t="s">
        <v>266</v>
      </c>
      <c r="D187" s="1">
        <v>40329</v>
      </c>
      <c r="E187" s="2" t="s">
        <v>293</v>
      </c>
      <c r="F187" s="2" t="s">
        <v>120</v>
      </c>
      <c r="G187" s="3">
        <v>2356200</v>
      </c>
      <c r="H187" s="3">
        <v>1857240</v>
      </c>
      <c r="I187" s="6">
        <f>H187/G187*100</f>
        <v>78.82352941176471</v>
      </c>
      <c r="J187" s="2" t="s">
        <v>278</v>
      </c>
    </row>
    <row r="188" spans="1:10" s="5" customFormat="1" ht="61.5" customHeight="1">
      <c r="A188" s="17">
        <v>185</v>
      </c>
      <c r="B188" s="2" t="s">
        <v>155</v>
      </c>
      <c r="C188" s="10" t="s">
        <v>270</v>
      </c>
      <c r="D188" s="1">
        <v>40326</v>
      </c>
      <c r="E188" s="10" t="s">
        <v>156</v>
      </c>
      <c r="F188" s="2" t="s">
        <v>120</v>
      </c>
      <c r="G188" s="3">
        <v>1863225</v>
      </c>
      <c r="H188" s="3">
        <v>1706250</v>
      </c>
      <c r="I188" s="6">
        <f>ROUND(H188/G188*100,1)</f>
        <v>91.6</v>
      </c>
      <c r="J188" s="2" t="s">
        <v>157</v>
      </c>
    </row>
  </sheetData>
  <autoFilter ref="A3:J187"/>
  <mergeCells count="1">
    <mergeCell ref="B1:J1"/>
  </mergeCells>
  <printOptions horizontalCentered="1"/>
  <pageMargins left="0.31496062992125984" right="0.1968503937007874" top="0.6692913385826772" bottom="0.3937007874015748" header="0.35433070866141736" footer="0.31496062992125984"/>
  <pageSetup blackAndWhite="1" fitToHeight="1000" fitToWidth="1" horizontalDpi="600" verticalDpi="600" orientation="landscape" paperSize="9" r:id="rId2"/>
  <headerFooter alignWithMargins="0">
    <oddHeader>&amp;R&amp;10別表３</oddHeader>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法務省</cp:lastModifiedBy>
  <cp:lastPrinted>2010-07-22T14:29:43Z</cp:lastPrinted>
  <dcterms:created xsi:type="dcterms:W3CDTF">2005-02-04T02:27:22Z</dcterms:created>
  <dcterms:modified xsi:type="dcterms:W3CDTF">2012-02-06T01:21:59Z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