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2" documentId="8_{DE034A2E-B6E0-43EB-977B-66E3D65E1741}" xr6:coauthVersionLast="47" xr6:coauthVersionMax="47" xr10:uidLastSave="{6E945F5D-C4FA-43E5-912D-8C66E0E4941E}"/>
  <bookViews>
    <workbookView xWindow="-103" yWindow="-103" windowWidth="16663" windowHeight="9772" xr2:uid="{0276F38A-53E4-4444-822A-37A980D2D7E8}"/>
  </bookViews>
  <sheets>
    <sheet name="個表一般" sheetId="1" r:id="rId1"/>
  </sheets>
  <definedNames>
    <definedName name="_xlnm._FilterDatabase" localSheetId="0" hidden="1">個表一般!$A$7:$W$62</definedName>
    <definedName name="_xlnm.Print_Area" localSheetId="0">個表一般!$A$1:$Y$67</definedName>
    <definedName name="_xlnm.Print_Titles" localSheetId="0">個表一般!$1:$5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3" i="1" l="1"/>
  <c r="U61" i="1" s="1"/>
  <c r="S63" i="1"/>
  <c r="S61" i="1" s="1"/>
  <c r="G63" i="1"/>
  <c r="Q63" i="1" s="1"/>
  <c r="W62" i="1"/>
  <c r="Q62" i="1"/>
  <c r="O61" i="1"/>
  <c r="M61" i="1"/>
  <c r="K61" i="1"/>
  <c r="I61" i="1"/>
  <c r="I57" i="1" s="1"/>
  <c r="W60" i="1"/>
  <c r="Q60" i="1"/>
  <c r="Q59" i="1"/>
  <c r="W59" i="1" s="1"/>
  <c r="W58" i="1" s="1"/>
  <c r="U58" i="1"/>
  <c r="U57" i="1" s="1"/>
  <c r="S58" i="1"/>
  <c r="S57" i="1" s="1"/>
  <c r="Q58" i="1"/>
  <c r="O58" i="1"/>
  <c r="O57" i="1" s="1"/>
  <c r="M58" i="1"/>
  <c r="M57" i="1" s="1"/>
  <c r="K58" i="1"/>
  <c r="K57" i="1" s="1"/>
  <c r="I58" i="1"/>
  <c r="G58" i="1"/>
  <c r="W56" i="1"/>
  <c r="W55" i="1" s="1"/>
  <c r="Q56" i="1"/>
  <c r="U55" i="1"/>
  <c r="S55" i="1"/>
  <c r="Q55" i="1"/>
  <c r="O55" i="1"/>
  <c r="M55" i="1"/>
  <c r="K55" i="1"/>
  <c r="I55" i="1"/>
  <c r="G55" i="1"/>
  <c r="Q54" i="1"/>
  <c r="Q51" i="1" s="1"/>
  <c r="Q50" i="1" s="1"/>
  <c r="Q53" i="1"/>
  <c r="W53" i="1" s="1"/>
  <c r="W52" i="1"/>
  <c r="Q52" i="1"/>
  <c r="U51" i="1"/>
  <c r="U50" i="1" s="1"/>
  <c r="S51" i="1"/>
  <c r="S50" i="1" s="1"/>
  <c r="O51" i="1"/>
  <c r="O50" i="1" s="1"/>
  <c r="M51" i="1"/>
  <c r="M50" i="1" s="1"/>
  <c r="K51" i="1"/>
  <c r="K50" i="1" s="1"/>
  <c r="I51" i="1"/>
  <c r="I50" i="1" s="1"/>
  <c r="G51" i="1"/>
  <c r="G50" i="1"/>
  <c r="Q49" i="1"/>
  <c r="Q48" i="1" s="1"/>
  <c r="U48" i="1"/>
  <c r="S48" i="1"/>
  <c r="O48" i="1"/>
  <c r="M48" i="1"/>
  <c r="K48" i="1"/>
  <c r="I48" i="1"/>
  <c r="G48" i="1"/>
  <c r="Q47" i="1"/>
  <c r="Q45" i="1" s="1"/>
  <c r="Q44" i="1" s="1"/>
  <c r="W46" i="1"/>
  <c r="Q46" i="1"/>
  <c r="U45" i="1"/>
  <c r="S45" i="1"/>
  <c r="O45" i="1"/>
  <c r="O44" i="1" s="1"/>
  <c r="M45" i="1"/>
  <c r="M44" i="1" s="1"/>
  <c r="K45" i="1"/>
  <c r="K44" i="1" s="1"/>
  <c r="I45" i="1"/>
  <c r="I44" i="1" s="1"/>
  <c r="G45" i="1"/>
  <c r="G44" i="1" s="1"/>
  <c r="U44" i="1"/>
  <c r="S44" i="1"/>
  <c r="Q43" i="1"/>
  <c r="W43" i="1" s="1"/>
  <c r="Q42" i="1"/>
  <c r="Q40" i="1" s="1"/>
  <c r="W41" i="1"/>
  <c r="Q41" i="1"/>
  <c r="U40" i="1"/>
  <c r="S40" i="1"/>
  <c r="O40" i="1"/>
  <c r="M40" i="1"/>
  <c r="K40" i="1"/>
  <c r="I40" i="1"/>
  <c r="G40" i="1"/>
  <c r="Q39" i="1"/>
  <c r="W39" i="1" s="1"/>
  <c r="W38" i="1" s="1"/>
  <c r="U38" i="1"/>
  <c r="S38" i="1"/>
  <c r="O38" i="1"/>
  <c r="M38" i="1"/>
  <c r="K38" i="1"/>
  <c r="I38" i="1"/>
  <c r="G38" i="1"/>
  <c r="Q37" i="1"/>
  <c r="Q35" i="1" s="1"/>
  <c r="W36" i="1"/>
  <c r="Q36" i="1"/>
  <c r="U35" i="1"/>
  <c r="U31" i="1" s="1"/>
  <c r="S35" i="1"/>
  <c r="O35" i="1"/>
  <c r="M35" i="1"/>
  <c r="K35" i="1"/>
  <c r="I35" i="1"/>
  <c r="G35" i="1"/>
  <c r="Q34" i="1"/>
  <c r="W34" i="1" s="1"/>
  <c r="Q33" i="1"/>
  <c r="W33" i="1" s="1"/>
  <c r="W32" i="1" s="1"/>
  <c r="U32" i="1"/>
  <c r="S32" i="1"/>
  <c r="S31" i="1" s="1"/>
  <c r="O32" i="1"/>
  <c r="O31" i="1" s="1"/>
  <c r="M32" i="1"/>
  <c r="M31" i="1" s="1"/>
  <c r="K32" i="1"/>
  <c r="K31" i="1" s="1"/>
  <c r="I32" i="1"/>
  <c r="I31" i="1" s="1"/>
  <c r="G32" i="1"/>
  <c r="G31" i="1" s="1"/>
  <c r="Q30" i="1"/>
  <c r="W30" i="1" s="1"/>
  <c r="Q29" i="1"/>
  <c r="W29" i="1" s="1"/>
  <c r="Q28" i="1"/>
  <c r="W28" i="1" s="1"/>
  <c r="W26" i="1" s="1"/>
  <c r="W25" i="1" s="1"/>
  <c r="W27" i="1"/>
  <c r="Q27" i="1"/>
  <c r="U26" i="1"/>
  <c r="U25" i="1" s="1"/>
  <c r="S26" i="1"/>
  <c r="S25" i="1" s="1"/>
  <c r="Q26" i="1"/>
  <c r="Q25" i="1" s="1"/>
  <c r="O26" i="1"/>
  <c r="O25" i="1" s="1"/>
  <c r="M26" i="1"/>
  <c r="M25" i="1" s="1"/>
  <c r="K26" i="1"/>
  <c r="K25" i="1" s="1"/>
  <c r="I26" i="1"/>
  <c r="I25" i="1" s="1"/>
  <c r="G26" i="1"/>
  <c r="G25" i="1"/>
  <c r="Q24" i="1"/>
  <c r="W24" i="1" s="1"/>
  <c r="Q23" i="1"/>
  <c r="W23" i="1" s="1"/>
  <c r="W22" i="1" s="1"/>
  <c r="U22" i="1"/>
  <c r="S22" i="1"/>
  <c r="S20" i="1" s="1"/>
  <c r="O22" i="1"/>
  <c r="O20" i="1" s="1"/>
  <c r="M22" i="1"/>
  <c r="M20" i="1" s="1"/>
  <c r="K22" i="1"/>
  <c r="K20" i="1" s="1"/>
  <c r="I22" i="1"/>
  <c r="I20" i="1" s="1"/>
  <c r="G22" i="1"/>
  <c r="G20" i="1" s="1"/>
  <c r="W21" i="1"/>
  <c r="Q21" i="1"/>
  <c r="U20" i="1"/>
  <c r="Q19" i="1"/>
  <c r="W19" i="1" s="1"/>
  <c r="W18" i="1" s="1"/>
  <c r="U18" i="1"/>
  <c r="S18" i="1"/>
  <c r="O18" i="1"/>
  <c r="M18" i="1"/>
  <c r="K18" i="1"/>
  <c r="I18" i="1"/>
  <c r="G18" i="1"/>
  <c r="Q17" i="1"/>
  <c r="Q16" i="1" s="1"/>
  <c r="U16" i="1"/>
  <c r="S16" i="1"/>
  <c r="O16" i="1"/>
  <c r="M16" i="1"/>
  <c r="K16" i="1"/>
  <c r="I16" i="1"/>
  <c r="G16" i="1"/>
  <c r="Q15" i="1"/>
  <c r="W15" i="1" s="1"/>
  <c r="Q14" i="1"/>
  <c r="W14" i="1" s="1"/>
  <c r="Q13" i="1"/>
  <c r="W13" i="1" s="1"/>
  <c r="W12" i="1"/>
  <c r="Q12" i="1"/>
  <c r="Q11" i="1"/>
  <c r="W11" i="1" s="1"/>
  <c r="Q10" i="1"/>
  <c r="W10" i="1" s="1"/>
  <c r="W9" i="1" s="1"/>
  <c r="U9" i="1"/>
  <c r="U8" i="1" s="1"/>
  <c r="S9" i="1"/>
  <c r="S8" i="1" s="1"/>
  <c r="Q9" i="1"/>
  <c r="Q8" i="1" s="1"/>
  <c r="O9" i="1"/>
  <c r="M9" i="1"/>
  <c r="K9" i="1"/>
  <c r="I9" i="1"/>
  <c r="G9" i="1"/>
  <c r="O8" i="1"/>
  <c r="M8" i="1"/>
  <c r="K8" i="1"/>
  <c r="I8" i="1"/>
  <c r="G8" i="1"/>
  <c r="W7" i="1"/>
  <c r="Q7" i="1"/>
  <c r="W6" i="1"/>
  <c r="U6" i="1"/>
  <c r="U64" i="1" s="1"/>
  <c r="S6" i="1"/>
  <c r="Q6" i="1"/>
  <c r="O6" i="1"/>
  <c r="M6" i="1"/>
  <c r="K6" i="1"/>
  <c r="I6" i="1"/>
  <c r="G6" i="1"/>
  <c r="W8" i="1" l="1"/>
  <c r="I64" i="1"/>
  <c r="W20" i="1"/>
  <c r="W45" i="1"/>
  <c r="W44" i="1" s="1"/>
  <c r="K64" i="1"/>
  <c r="Q57" i="1"/>
  <c r="Q61" i="1"/>
  <c r="W63" i="1"/>
  <c r="W61" i="1" s="1"/>
  <c r="W57" i="1" s="1"/>
  <c r="M64" i="1"/>
  <c r="S64" i="1"/>
  <c r="O64" i="1"/>
  <c r="W49" i="1"/>
  <c r="W48" i="1" s="1"/>
  <c r="W54" i="1"/>
  <c r="W51" i="1" s="1"/>
  <c r="W50" i="1" s="1"/>
  <c r="W17" i="1"/>
  <c r="W16" i="1" s="1"/>
  <c r="W37" i="1"/>
  <c r="W35" i="1" s="1"/>
  <c r="W31" i="1" s="1"/>
  <c r="W42" i="1"/>
  <c r="W40" i="1" s="1"/>
  <c r="W47" i="1"/>
  <c r="Q22" i="1"/>
  <c r="Q20" i="1" s="1"/>
  <c r="Q32" i="1"/>
  <c r="Q31" i="1" s="1"/>
  <c r="Q18" i="1"/>
  <c r="Q64" i="1" s="1"/>
  <c r="Q38" i="1"/>
  <c r="G61" i="1"/>
  <c r="G57" i="1" s="1"/>
  <c r="G64" i="1" s="1"/>
  <c r="W64" i="1" l="1"/>
</calcChain>
</file>

<file path=xl/sharedStrings.xml><?xml version="1.0" encoding="utf-8"?>
<sst xmlns="http://schemas.openxmlformats.org/spreadsheetml/2006/main" count="188" uniqueCount="158">
  <si>
    <t>政策ごとの決算との対応について（個別表）　【一般会計】</t>
    <rPh sb="5" eb="7">
      <t>ケッサン</t>
    </rPh>
    <rPh sb="16" eb="18">
      <t>コベツ</t>
    </rPh>
    <rPh sb="18" eb="19">
      <t>オモテ</t>
    </rPh>
    <rPh sb="22" eb="24">
      <t>イッパン</t>
    </rPh>
    <rPh sb="24" eb="26">
      <t>カイケイ</t>
    </rPh>
    <phoneticPr fontId="3"/>
  </si>
  <si>
    <t>(所管）法務省</t>
    <rPh sb="1" eb="3">
      <t>ショカン</t>
    </rPh>
    <rPh sb="4" eb="6">
      <t>ホウム</t>
    </rPh>
    <rPh sb="6" eb="7">
      <t>ショウ</t>
    </rPh>
    <phoneticPr fontId="3"/>
  </si>
  <si>
    <t>（単位：円）</t>
    <rPh sb="1" eb="3">
      <t>タンイ</t>
    </rPh>
    <rPh sb="4" eb="5">
      <t>エン</t>
    </rPh>
    <phoneticPr fontId="3"/>
  </si>
  <si>
    <t>政策評価体系</t>
    <rPh sb="0" eb="2">
      <t>セイサク</t>
    </rPh>
    <rPh sb="2" eb="4">
      <t>ヒョウカ</t>
    </rPh>
    <rPh sb="4" eb="6">
      <t>タイケイ</t>
    </rPh>
    <phoneticPr fontId="3"/>
  </si>
  <si>
    <t>組織</t>
    <rPh sb="0" eb="2">
      <t>ソシキ</t>
    </rPh>
    <phoneticPr fontId="3"/>
  </si>
  <si>
    <t>項</t>
    <rPh sb="0" eb="1">
      <t>コウ</t>
    </rPh>
    <phoneticPr fontId="3"/>
  </si>
  <si>
    <t>事項</t>
    <rPh sb="0" eb="2">
      <t>ジコウ</t>
    </rPh>
    <phoneticPr fontId="3"/>
  </si>
  <si>
    <t>歳出予算額</t>
    <rPh sb="0" eb="2">
      <t>サイシュツ</t>
    </rPh>
    <rPh sb="2" eb="4">
      <t>ヨサン</t>
    </rPh>
    <rPh sb="4" eb="5">
      <t>ガク</t>
    </rPh>
    <phoneticPr fontId="3"/>
  </si>
  <si>
    <t>前年度繰越額</t>
    <rPh sb="0" eb="3">
      <t>ゼンネンド</t>
    </rPh>
    <rPh sb="3" eb="5">
      <t>クリコシ</t>
    </rPh>
    <rPh sb="5" eb="6">
      <t>ガク</t>
    </rPh>
    <phoneticPr fontId="3"/>
  </si>
  <si>
    <t>予備費使用額</t>
    <rPh sb="0" eb="3">
      <t>ヨビヒ</t>
    </rPh>
    <rPh sb="3" eb="5">
      <t>シヨウ</t>
    </rPh>
    <rPh sb="5" eb="6">
      <t>ガク</t>
    </rPh>
    <phoneticPr fontId="3"/>
  </si>
  <si>
    <t>流用等増△減額</t>
    <rPh sb="0" eb="2">
      <t>リュウヨウ</t>
    </rPh>
    <rPh sb="2" eb="3">
      <t>トウ</t>
    </rPh>
    <rPh sb="3" eb="4">
      <t>ゾウ</t>
    </rPh>
    <rPh sb="5" eb="6">
      <t>ゲン</t>
    </rPh>
    <rPh sb="6" eb="7">
      <t>ガク</t>
    </rPh>
    <phoneticPr fontId="3"/>
  </si>
  <si>
    <t>予算決定後移替増△減額</t>
    <rPh sb="0" eb="2">
      <t>ヨサン</t>
    </rPh>
    <rPh sb="2" eb="4">
      <t>ケッテイ</t>
    </rPh>
    <rPh sb="4" eb="5">
      <t>ゴ</t>
    </rPh>
    <rPh sb="5" eb="7">
      <t>ウツシカエ</t>
    </rPh>
    <rPh sb="7" eb="8">
      <t>ゾウ</t>
    </rPh>
    <rPh sb="9" eb="11">
      <t>ゲンガク</t>
    </rPh>
    <phoneticPr fontId="3"/>
  </si>
  <si>
    <t>歳出予算現額</t>
    <rPh sb="0" eb="2">
      <t>サイシュツ</t>
    </rPh>
    <rPh sb="2" eb="4">
      <t>ヨサン</t>
    </rPh>
    <rPh sb="4" eb="5">
      <t>ゲン</t>
    </rPh>
    <rPh sb="5" eb="6">
      <t>ガク</t>
    </rPh>
    <phoneticPr fontId="3"/>
  </si>
  <si>
    <t>支出済歳出額</t>
    <rPh sb="0" eb="2">
      <t>シシュツ</t>
    </rPh>
    <rPh sb="2" eb="3">
      <t>ズ</t>
    </rPh>
    <rPh sb="3" eb="5">
      <t>サイシュツ</t>
    </rPh>
    <rPh sb="5" eb="6">
      <t>ガク</t>
    </rPh>
    <phoneticPr fontId="3"/>
  </si>
  <si>
    <t>翌年度繰越額</t>
    <rPh sb="0" eb="3">
      <t>ヨクネンド</t>
    </rPh>
    <rPh sb="3" eb="5">
      <t>クリコシ</t>
    </rPh>
    <rPh sb="5" eb="6">
      <t>ガク</t>
    </rPh>
    <phoneticPr fontId="3"/>
  </si>
  <si>
    <t>差引額</t>
    <rPh sb="0" eb="2">
      <t>サシヒキ</t>
    </rPh>
    <rPh sb="2" eb="3">
      <t>ガク</t>
    </rPh>
    <phoneticPr fontId="3"/>
  </si>
  <si>
    <t>備考</t>
    <rPh sb="0" eb="2">
      <t>ビコウ</t>
    </rPh>
    <phoneticPr fontId="3"/>
  </si>
  <si>
    <t>１</t>
    <phoneticPr fontId="3"/>
  </si>
  <si>
    <t>基本法制の維持及び整備</t>
    <rPh sb="0" eb="2">
      <t>キホン</t>
    </rPh>
    <rPh sb="2" eb="4">
      <t>ホウセイ</t>
    </rPh>
    <rPh sb="5" eb="7">
      <t>イジ</t>
    </rPh>
    <rPh sb="7" eb="8">
      <t>オヨ</t>
    </rPh>
    <rPh sb="9" eb="11">
      <t>セイビ</t>
    </rPh>
    <phoneticPr fontId="3"/>
  </si>
  <si>
    <t>(1)　社会経済情勢に対応した基本法制の整備</t>
    <rPh sb="4" eb="6">
      <t>シャカイ</t>
    </rPh>
    <rPh sb="6" eb="8">
      <t>ケイザイ</t>
    </rPh>
    <rPh sb="8" eb="10">
      <t>ジョウセイ</t>
    </rPh>
    <rPh sb="11" eb="13">
      <t>タイオウ</t>
    </rPh>
    <rPh sb="15" eb="17">
      <t>キホン</t>
    </rPh>
    <rPh sb="17" eb="19">
      <t>ホウセイ</t>
    </rPh>
    <rPh sb="20" eb="22">
      <t>セイビ</t>
    </rPh>
    <phoneticPr fontId="3"/>
  </si>
  <si>
    <t>法務本省</t>
    <rPh sb="0" eb="2">
      <t>ホウム</t>
    </rPh>
    <rPh sb="2" eb="4">
      <t>ホンショウ</t>
    </rPh>
    <phoneticPr fontId="3"/>
  </si>
  <si>
    <t>基本法制整備費</t>
    <rPh sb="0" eb="2">
      <t>キホン</t>
    </rPh>
    <rPh sb="2" eb="4">
      <t>ホウセイ</t>
    </rPh>
    <rPh sb="4" eb="6">
      <t>セイビ</t>
    </rPh>
    <rPh sb="6" eb="7">
      <t>ヒ</t>
    </rPh>
    <phoneticPr fontId="3"/>
  </si>
  <si>
    <t>基本法制の整備に必要な経費</t>
    <rPh sb="0" eb="2">
      <t>キホン</t>
    </rPh>
    <rPh sb="2" eb="4">
      <t>ホウセイ</t>
    </rPh>
    <rPh sb="5" eb="7">
      <t>セイビ</t>
    </rPh>
    <rPh sb="8" eb="10">
      <t>ヒツヨウ</t>
    </rPh>
    <rPh sb="11" eb="13">
      <t>ケイヒ</t>
    </rPh>
    <phoneticPr fontId="3"/>
  </si>
  <si>
    <t>２</t>
    <phoneticPr fontId="3"/>
  </si>
  <si>
    <t>司法制度改革の成果の定着に向けた取組</t>
    <rPh sb="0" eb="2">
      <t>シホウ</t>
    </rPh>
    <rPh sb="2" eb="4">
      <t>セイド</t>
    </rPh>
    <rPh sb="4" eb="6">
      <t>カイカク</t>
    </rPh>
    <rPh sb="7" eb="9">
      <t>セイカ</t>
    </rPh>
    <rPh sb="10" eb="12">
      <t>テイチャク</t>
    </rPh>
    <rPh sb="13" eb="14">
      <t>ム</t>
    </rPh>
    <rPh sb="16" eb="17">
      <t>ト</t>
    </rPh>
    <rPh sb="17" eb="18">
      <t>ク</t>
    </rPh>
    <phoneticPr fontId="3"/>
  </si>
  <si>
    <t>(1)　総合法律支援の充実強化</t>
    <rPh sb="4" eb="6">
      <t>ソウゴウ</t>
    </rPh>
    <rPh sb="6" eb="8">
      <t>ホウリツ</t>
    </rPh>
    <rPh sb="8" eb="10">
      <t>シエン</t>
    </rPh>
    <rPh sb="11" eb="13">
      <t>ジュウジツ</t>
    </rPh>
    <rPh sb="13" eb="15">
      <t>キョウカ</t>
    </rPh>
    <phoneticPr fontId="3"/>
  </si>
  <si>
    <t>司法制度改革推進費</t>
    <rPh sb="0" eb="2">
      <t>シホウ</t>
    </rPh>
    <rPh sb="2" eb="4">
      <t>セイド</t>
    </rPh>
    <rPh sb="4" eb="6">
      <t>カイカク</t>
    </rPh>
    <rPh sb="6" eb="9">
      <t>スイシンヒ</t>
    </rPh>
    <phoneticPr fontId="3"/>
  </si>
  <si>
    <t>総合法律支援の充実強化に必要な経費</t>
    <rPh sb="0" eb="2">
      <t>ソウゴウ</t>
    </rPh>
    <rPh sb="2" eb="4">
      <t>ホウリツ</t>
    </rPh>
    <rPh sb="4" eb="6">
      <t>シエン</t>
    </rPh>
    <rPh sb="7" eb="9">
      <t>ジュウジツ</t>
    </rPh>
    <rPh sb="9" eb="11">
      <t>キョウカ</t>
    </rPh>
    <rPh sb="12" eb="14">
      <t>ヒツヨウ</t>
    </rPh>
    <rPh sb="15" eb="17">
      <t>ケイヒ</t>
    </rPh>
    <phoneticPr fontId="3"/>
  </si>
  <si>
    <t>日本司法支援センター運営費</t>
    <rPh sb="0" eb="2">
      <t>ニホン</t>
    </rPh>
    <rPh sb="2" eb="4">
      <t>シホウ</t>
    </rPh>
    <rPh sb="4" eb="6">
      <t>シエン</t>
    </rPh>
    <rPh sb="10" eb="13">
      <t>ウンエイヒ</t>
    </rPh>
    <phoneticPr fontId="3"/>
  </si>
  <si>
    <t>日本司法支援センター運営費交付金に必要な経費</t>
    <rPh sb="0" eb="2">
      <t>ニホン</t>
    </rPh>
    <rPh sb="2" eb="4">
      <t>シホウ</t>
    </rPh>
    <rPh sb="4" eb="6">
      <t>シエン</t>
    </rPh>
    <rPh sb="10" eb="13">
      <t>ウンエイヒ</t>
    </rPh>
    <rPh sb="13" eb="16">
      <t>コウフキン</t>
    </rPh>
    <rPh sb="17" eb="19">
      <t>ヒツヨウ</t>
    </rPh>
    <rPh sb="20" eb="22">
      <t>ケイヒ</t>
    </rPh>
    <phoneticPr fontId="3"/>
  </si>
  <si>
    <t>(2)　法曹養成制度の充実</t>
    <rPh sb="4" eb="6">
      <t>ホウソウ</t>
    </rPh>
    <rPh sb="6" eb="8">
      <t>ヨウセイ</t>
    </rPh>
    <rPh sb="8" eb="10">
      <t>セイド</t>
    </rPh>
    <rPh sb="11" eb="13">
      <t>ジュウジツ</t>
    </rPh>
    <phoneticPr fontId="3"/>
  </si>
  <si>
    <t>法務本省共通費</t>
    <rPh sb="0" eb="2">
      <t>ホウム</t>
    </rPh>
    <rPh sb="2" eb="4">
      <t>ホンショウ</t>
    </rPh>
    <rPh sb="4" eb="6">
      <t>キョウツウ</t>
    </rPh>
    <rPh sb="6" eb="7">
      <t>ヒ</t>
    </rPh>
    <phoneticPr fontId="3"/>
  </si>
  <si>
    <t>法務本省一般行政に必要な経費</t>
    <rPh sb="0" eb="2">
      <t>ホウム</t>
    </rPh>
    <rPh sb="2" eb="4">
      <t>ホンショウ</t>
    </rPh>
    <rPh sb="4" eb="6">
      <t>イッパン</t>
    </rPh>
    <rPh sb="6" eb="8">
      <t>ギョウセイ</t>
    </rPh>
    <rPh sb="9" eb="11">
      <t>ヒツヨウ</t>
    </rPh>
    <rPh sb="12" eb="14">
      <t>ケイヒ</t>
    </rPh>
    <phoneticPr fontId="3"/>
  </si>
  <si>
    <t>(3)　裁判外紛争解決手続の拡充・活性化</t>
    <rPh sb="4" eb="6">
      <t>サイバン</t>
    </rPh>
    <rPh sb="6" eb="7">
      <t>ソト</t>
    </rPh>
    <rPh sb="7" eb="9">
      <t>フンソウ</t>
    </rPh>
    <rPh sb="9" eb="11">
      <t>カイケツ</t>
    </rPh>
    <rPh sb="11" eb="13">
      <t>テツヅ</t>
    </rPh>
    <rPh sb="14" eb="15">
      <t>カク</t>
    </rPh>
    <rPh sb="15" eb="16">
      <t>ミツル</t>
    </rPh>
    <rPh sb="17" eb="20">
      <t>カッセイカ</t>
    </rPh>
    <phoneticPr fontId="3"/>
  </si>
  <si>
    <t>裁判外紛争解決手続の利用促進に必要な経費</t>
    <rPh sb="0" eb="2">
      <t>サイバン</t>
    </rPh>
    <rPh sb="2" eb="3">
      <t>ソト</t>
    </rPh>
    <rPh sb="3" eb="5">
      <t>フンソウ</t>
    </rPh>
    <rPh sb="5" eb="7">
      <t>カイケツ</t>
    </rPh>
    <rPh sb="7" eb="9">
      <t>テツヅ</t>
    </rPh>
    <rPh sb="10" eb="12">
      <t>リヨウ</t>
    </rPh>
    <rPh sb="12" eb="14">
      <t>ソクシン</t>
    </rPh>
    <rPh sb="15" eb="17">
      <t>ヒツヨウ</t>
    </rPh>
    <rPh sb="18" eb="20">
      <t>ケイヒ</t>
    </rPh>
    <phoneticPr fontId="3"/>
  </si>
  <si>
    <t>(4)　法教育の推進</t>
  </si>
  <si>
    <t>法務本省</t>
  </si>
  <si>
    <t>司法制度改革推進費</t>
  </si>
  <si>
    <t>法教育の推進に必要な経費</t>
  </si>
  <si>
    <t>(5)　国際仲裁の活性化に向けた基盤整備</t>
    <rPh sb="4" eb="6">
      <t>コクサイ</t>
    </rPh>
    <rPh sb="6" eb="8">
      <t>チュウサイ</t>
    </rPh>
    <rPh sb="9" eb="12">
      <t>カッセイカ</t>
    </rPh>
    <rPh sb="16" eb="18">
      <t>キバン</t>
    </rPh>
    <rPh sb="18" eb="20">
      <t>セイビ</t>
    </rPh>
    <phoneticPr fontId="3"/>
  </si>
  <si>
    <t>国際仲裁の活性化に向けた基盤整備に必要な経費</t>
    <rPh sb="17" eb="19">
      <t>ヒツヨウ</t>
    </rPh>
    <rPh sb="20" eb="22">
      <t>ケイヒ</t>
    </rPh>
    <phoneticPr fontId="3"/>
  </si>
  <si>
    <t>３</t>
    <phoneticPr fontId="3"/>
  </si>
  <si>
    <t>法務に関する調査研究</t>
    <rPh sb="0" eb="2">
      <t>ホウム</t>
    </rPh>
    <rPh sb="3" eb="4">
      <t>カン</t>
    </rPh>
    <rPh sb="6" eb="8">
      <t>チョウサ</t>
    </rPh>
    <rPh sb="8" eb="10">
      <t>ケンキュウ</t>
    </rPh>
    <phoneticPr fontId="3"/>
  </si>
  <si>
    <t>(1)　社会経済情勢を踏まえた法務に関する調査研究の計画的実施と提言</t>
    <rPh sb="4" eb="6">
      <t>シャカイ</t>
    </rPh>
    <rPh sb="6" eb="8">
      <t>ケイザイ</t>
    </rPh>
    <rPh sb="8" eb="10">
      <t>ジョウセイ</t>
    </rPh>
    <rPh sb="11" eb="12">
      <t>フ</t>
    </rPh>
    <rPh sb="15" eb="16">
      <t>ホウ</t>
    </rPh>
    <rPh sb="16" eb="17">
      <t>ツトム</t>
    </rPh>
    <rPh sb="18" eb="19">
      <t>カン</t>
    </rPh>
    <rPh sb="21" eb="23">
      <t>チョウサ</t>
    </rPh>
    <rPh sb="23" eb="25">
      <t>ケンキュウ</t>
    </rPh>
    <rPh sb="26" eb="27">
      <t>ケイ</t>
    </rPh>
    <rPh sb="27" eb="28">
      <t>ガ</t>
    </rPh>
    <rPh sb="28" eb="29">
      <t>テキ</t>
    </rPh>
    <rPh sb="29" eb="31">
      <t>ジッシ</t>
    </rPh>
    <rPh sb="32" eb="34">
      <t>テイゲン</t>
    </rPh>
    <phoneticPr fontId="3"/>
  </si>
  <si>
    <t>法務総合研究所</t>
    <rPh sb="0" eb="2">
      <t>ホウム</t>
    </rPh>
    <rPh sb="2" eb="4">
      <t>ソウゴウ</t>
    </rPh>
    <rPh sb="4" eb="7">
      <t>ケンキュウジョ</t>
    </rPh>
    <phoneticPr fontId="3"/>
  </si>
  <si>
    <t>法務調査研究費</t>
    <rPh sb="0" eb="2">
      <t>ホウム</t>
    </rPh>
    <rPh sb="2" eb="4">
      <t>チョウサ</t>
    </rPh>
    <rPh sb="4" eb="7">
      <t>ケンキュウヒ</t>
    </rPh>
    <phoneticPr fontId="3"/>
  </si>
  <si>
    <t>法務に関する調査研究に必要な経費</t>
    <rPh sb="0" eb="2">
      <t>ホウム</t>
    </rPh>
    <rPh sb="3" eb="4">
      <t>カン</t>
    </rPh>
    <rPh sb="6" eb="8">
      <t>チョウサ</t>
    </rPh>
    <rPh sb="8" eb="10">
      <t>ケンキュウ</t>
    </rPh>
    <rPh sb="11" eb="13">
      <t>ヒツヨウ</t>
    </rPh>
    <rPh sb="14" eb="16">
      <t>ケイヒ</t>
    </rPh>
    <phoneticPr fontId="3"/>
  </si>
  <si>
    <t>４</t>
    <phoneticPr fontId="3"/>
  </si>
  <si>
    <t>再犯の防止等の推進</t>
    <rPh sb="0" eb="2">
      <t>サイハン</t>
    </rPh>
    <rPh sb="3" eb="5">
      <t>ボウシ</t>
    </rPh>
    <rPh sb="5" eb="6">
      <t>トウ</t>
    </rPh>
    <rPh sb="7" eb="9">
      <t>スイシン</t>
    </rPh>
    <phoneticPr fontId="3"/>
  </si>
  <si>
    <t>(1)　国と地方公共団体が連携した取組等の実施</t>
    <rPh sb="4" eb="5">
      <t>クニ</t>
    </rPh>
    <rPh sb="6" eb="8">
      <t>チホウ</t>
    </rPh>
    <rPh sb="8" eb="10">
      <t>コウキョウ</t>
    </rPh>
    <rPh sb="10" eb="12">
      <t>ダンタイ</t>
    </rPh>
    <rPh sb="13" eb="15">
      <t>レンケイ</t>
    </rPh>
    <rPh sb="17" eb="19">
      <t>トリクミ</t>
    </rPh>
    <rPh sb="19" eb="20">
      <t>トウ</t>
    </rPh>
    <rPh sb="21" eb="23">
      <t>ジッシ</t>
    </rPh>
    <phoneticPr fontId="3"/>
  </si>
  <si>
    <t>再犯防止等企画調整推進費</t>
    <rPh sb="0" eb="2">
      <t>サイハン</t>
    </rPh>
    <rPh sb="2" eb="4">
      <t>ボウシ</t>
    </rPh>
    <rPh sb="4" eb="5">
      <t>トウ</t>
    </rPh>
    <rPh sb="5" eb="7">
      <t>キカク</t>
    </rPh>
    <rPh sb="7" eb="9">
      <t>チョウセイ</t>
    </rPh>
    <rPh sb="9" eb="12">
      <t>スイシンヒ</t>
    </rPh>
    <phoneticPr fontId="3"/>
  </si>
  <si>
    <t>再犯の防止等の企画調整及び推進に必要な経費</t>
    <rPh sb="0" eb="2">
      <t>サイハン</t>
    </rPh>
    <rPh sb="3" eb="5">
      <t>ボウシ</t>
    </rPh>
    <rPh sb="5" eb="6">
      <t>トウ</t>
    </rPh>
    <rPh sb="7" eb="9">
      <t>キカク</t>
    </rPh>
    <rPh sb="9" eb="11">
      <t>チョウセイ</t>
    </rPh>
    <rPh sb="11" eb="12">
      <t>オヨ</t>
    </rPh>
    <rPh sb="13" eb="15">
      <t>スイシン</t>
    </rPh>
    <rPh sb="16" eb="18">
      <t>ヒツヨウ</t>
    </rPh>
    <rPh sb="19" eb="21">
      <t>ケイヒ</t>
    </rPh>
    <phoneticPr fontId="3"/>
  </si>
  <si>
    <t>５</t>
    <phoneticPr fontId="3"/>
  </si>
  <si>
    <t>検察権の適正迅速な行使</t>
    <rPh sb="0" eb="2">
      <t>ケンサツ</t>
    </rPh>
    <rPh sb="2" eb="3">
      <t>ケン</t>
    </rPh>
    <rPh sb="4" eb="6">
      <t>テキセイ</t>
    </rPh>
    <rPh sb="6" eb="8">
      <t>ジンソク</t>
    </rPh>
    <rPh sb="9" eb="11">
      <t>コウシ</t>
    </rPh>
    <phoneticPr fontId="3"/>
  </si>
  <si>
    <t>(1)　適正迅速な検察権の行使</t>
    <rPh sb="4" eb="6">
      <t>テキセイ</t>
    </rPh>
    <rPh sb="6" eb="8">
      <t>ジンソク</t>
    </rPh>
    <rPh sb="9" eb="11">
      <t>ケンサツ</t>
    </rPh>
    <rPh sb="11" eb="12">
      <t>ケン</t>
    </rPh>
    <rPh sb="13" eb="15">
      <t>コウシ</t>
    </rPh>
    <phoneticPr fontId="3"/>
  </si>
  <si>
    <t>検察庁</t>
    <rPh sb="0" eb="3">
      <t>ケンサツチョウ</t>
    </rPh>
    <phoneticPr fontId="3"/>
  </si>
  <si>
    <t>検察費</t>
    <rPh sb="0" eb="2">
      <t>ケンサツ</t>
    </rPh>
    <rPh sb="2" eb="3">
      <t>ヒ</t>
    </rPh>
    <phoneticPr fontId="3"/>
  </si>
  <si>
    <t>検察権の行使に必要な経費</t>
    <rPh sb="0" eb="2">
      <t>ケンサツ</t>
    </rPh>
    <rPh sb="2" eb="3">
      <t>ケン</t>
    </rPh>
    <rPh sb="4" eb="6">
      <t>コウシ</t>
    </rPh>
    <rPh sb="7" eb="9">
      <t>ヒツヨウ</t>
    </rPh>
    <rPh sb="10" eb="12">
      <t>ケイヒ</t>
    </rPh>
    <phoneticPr fontId="3"/>
  </si>
  <si>
    <t xml:space="preserve">令和6年10月11日
予備費使用決定
　　　　　　      6,580,000円
</t>
    <phoneticPr fontId="3"/>
  </si>
  <si>
    <t>(2)　検察権行使を支える事務の適正な運営</t>
    <rPh sb="4" eb="6">
      <t>ケンサツ</t>
    </rPh>
    <rPh sb="6" eb="7">
      <t>ケン</t>
    </rPh>
    <rPh sb="7" eb="9">
      <t>コウシ</t>
    </rPh>
    <rPh sb="10" eb="11">
      <t>ササ</t>
    </rPh>
    <rPh sb="13" eb="14">
      <t>コト</t>
    </rPh>
    <rPh sb="14" eb="15">
      <t>ツトム</t>
    </rPh>
    <rPh sb="16" eb="18">
      <t>テキセイ</t>
    </rPh>
    <rPh sb="19" eb="21">
      <t>ウンエイ</t>
    </rPh>
    <phoneticPr fontId="3"/>
  </si>
  <si>
    <t>検察企画調整費</t>
    <rPh sb="0" eb="2">
      <t>ケンサツ</t>
    </rPh>
    <rPh sb="2" eb="4">
      <t>キカク</t>
    </rPh>
    <rPh sb="4" eb="6">
      <t>チョウセイ</t>
    </rPh>
    <rPh sb="6" eb="7">
      <t>ヒ</t>
    </rPh>
    <phoneticPr fontId="3"/>
  </si>
  <si>
    <t>検察の企画調整に必要な経費</t>
    <rPh sb="0" eb="2">
      <t>ケンサツ</t>
    </rPh>
    <rPh sb="3" eb="5">
      <t>キカク</t>
    </rPh>
    <rPh sb="5" eb="7">
      <t>チョウセイ</t>
    </rPh>
    <rPh sb="8" eb="10">
      <t>ヒツヨウ</t>
    </rPh>
    <rPh sb="11" eb="13">
      <t>ケイヒ</t>
    </rPh>
    <phoneticPr fontId="3"/>
  </si>
  <si>
    <t xml:space="preserve">令和6年10月11日
予備費使用決定
　　　　　　      1,965,000円
</t>
    <phoneticPr fontId="3"/>
  </si>
  <si>
    <t>検察運営費</t>
    <rPh sb="0" eb="2">
      <t>ケンサツ</t>
    </rPh>
    <rPh sb="2" eb="5">
      <t>ウンエイヒ</t>
    </rPh>
    <phoneticPr fontId="3"/>
  </si>
  <si>
    <t>検察運営に必要な経費</t>
    <rPh sb="0" eb="2">
      <t>ケンサツ</t>
    </rPh>
    <rPh sb="2" eb="4">
      <t>ウンエイ</t>
    </rPh>
    <rPh sb="5" eb="7">
      <t>ヒツヨウ</t>
    </rPh>
    <rPh sb="8" eb="10">
      <t>ケイヒ</t>
    </rPh>
    <phoneticPr fontId="3"/>
  </si>
  <si>
    <t>令和6年10月11日
予備費使用決定
　　　　　　    19,136,000円</t>
    <phoneticPr fontId="3"/>
  </si>
  <si>
    <t>６</t>
    <phoneticPr fontId="3"/>
  </si>
  <si>
    <t>矯正処遇の適正な実施</t>
    <rPh sb="0" eb="2">
      <t>キョウセイ</t>
    </rPh>
    <rPh sb="2" eb="4">
      <t>ショグウ</t>
    </rPh>
    <rPh sb="5" eb="7">
      <t>テキセイ</t>
    </rPh>
    <rPh sb="8" eb="10">
      <t>ジッシ</t>
    </rPh>
    <phoneticPr fontId="3"/>
  </si>
  <si>
    <t>(1)　矯正施設の適正な保安警備及び処遇体制の整備</t>
    <rPh sb="4" eb="6">
      <t>キョウセイ</t>
    </rPh>
    <rPh sb="6" eb="8">
      <t>シセツ</t>
    </rPh>
    <rPh sb="9" eb="11">
      <t>テキセイ</t>
    </rPh>
    <rPh sb="12" eb="14">
      <t>ホアン</t>
    </rPh>
    <rPh sb="14" eb="15">
      <t>ケイ</t>
    </rPh>
    <rPh sb="15" eb="16">
      <t>ビ</t>
    </rPh>
    <rPh sb="16" eb="17">
      <t>オヨ</t>
    </rPh>
    <rPh sb="18" eb="20">
      <t>ショグウ</t>
    </rPh>
    <rPh sb="20" eb="22">
      <t>タイセイ</t>
    </rPh>
    <rPh sb="23" eb="25">
      <t>セイビ</t>
    </rPh>
    <phoneticPr fontId="3"/>
  </si>
  <si>
    <t>矯正企画調整費</t>
    <rPh sb="0" eb="2">
      <t>キョウセイ</t>
    </rPh>
    <rPh sb="2" eb="4">
      <t>キカク</t>
    </rPh>
    <rPh sb="4" eb="6">
      <t>チョウセイ</t>
    </rPh>
    <rPh sb="6" eb="7">
      <t>ヒ</t>
    </rPh>
    <phoneticPr fontId="3"/>
  </si>
  <si>
    <t>矯正の企画調整に必要な経費</t>
    <rPh sb="0" eb="2">
      <t>キョウセイ</t>
    </rPh>
    <rPh sb="3" eb="5">
      <t>キカク</t>
    </rPh>
    <rPh sb="5" eb="7">
      <t>チョウセイ</t>
    </rPh>
    <rPh sb="8" eb="10">
      <t>ヒツヨウ</t>
    </rPh>
    <rPh sb="11" eb="13">
      <t>ケイヒ</t>
    </rPh>
    <phoneticPr fontId="3"/>
  </si>
  <si>
    <t>矯正官署</t>
    <rPh sb="0" eb="2">
      <t>キョウセイ</t>
    </rPh>
    <rPh sb="2" eb="4">
      <t>カンショ</t>
    </rPh>
    <phoneticPr fontId="3"/>
  </si>
  <si>
    <t>矯正管理業務費</t>
    <rPh sb="0" eb="2">
      <t>キョウセイ</t>
    </rPh>
    <rPh sb="2" eb="4">
      <t>カンリ</t>
    </rPh>
    <rPh sb="4" eb="6">
      <t>ギョウム</t>
    </rPh>
    <rPh sb="6" eb="7">
      <t>ヒ</t>
    </rPh>
    <phoneticPr fontId="3"/>
  </si>
  <si>
    <t>矯正管理体制の整備に必要な経費</t>
    <rPh sb="0" eb="2">
      <t>キョウセイ</t>
    </rPh>
    <rPh sb="2" eb="4">
      <t>カンリ</t>
    </rPh>
    <rPh sb="4" eb="6">
      <t>タイセイ</t>
    </rPh>
    <rPh sb="7" eb="9">
      <t>セイビ</t>
    </rPh>
    <rPh sb="10" eb="12">
      <t>ヒツヨウ</t>
    </rPh>
    <rPh sb="13" eb="15">
      <t>ケイヒ</t>
    </rPh>
    <phoneticPr fontId="3"/>
  </si>
  <si>
    <t>(2)　矯正施設における収容環境の維持及び適正な処遇の実施</t>
    <rPh sb="4" eb="6">
      <t>キョウセイ</t>
    </rPh>
    <rPh sb="6" eb="8">
      <t>シセツ</t>
    </rPh>
    <rPh sb="12" eb="14">
      <t>シュウヨウ</t>
    </rPh>
    <rPh sb="14" eb="15">
      <t>ワ</t>
    </rPh>
    <rPh sb="15" eb="16">
      <t>サカイ</t>
    </rPh>
    <rPh sb="17" eb="19">
      <t>イジ</t>
    </rPh>
    <rPh sb="19" eb="20">
      <t>オヨ</t>
    </rPh>
    <rPh sb="21" eb="23">
      <t>テキセイ</t>
    </rPh>
    <rPh sb="24" eb="25">
      <t>トコロ</t>
    </rPh>
    <rPh sb="25" eb="26">
      <t>グウ</t>
    </rPh>
    <rPh sb="27" eb="29">
      <t>ジッシ</t>
    </rPh>
    <phoneticPr fontId="3"/>
  </si>
  <si>
    <t>矯正収容費</t>
    <rPh sb="0" eb="2">
      <t>キョウセイ</t>
    </rPh>
    <rPh sb="2" eb="4">
      <t>シュウヨウ</t>
    </rPh>
    <rPh sb="4" eb="5">
      <t>ヒ</t>
    </rPh>
    <phoneticPr fontId="3"/>
  </si>
  <si>
    <t>矯正施設における収容の確保及び処遇等の実施に必要な経費</t>
    <rPh sb="0" eb="2">
      <t>キョウセイ</t>
    </rPh>
    <rPh sb="2" eb="4">
      <t>シセツ</t>
    </rPh>
    <rPh sb="8" eb="10">
      <t>シュウヨウ</t>
    </rPh>
    <rPh sb="11" eb="13">
      <t>カクホ</t>
    </rPh>
    <rPh sb="13" eb="14">
      <t>オヨ</t>
    </rPh>
    <rPh sb="15" eb="17">
      <t>ショグウ</t>
    </rPh>
    <rPh sb="17" eb="18">
      <t>ナド</t>
    </rPh>
    <rPh sb="19" eb="21">
      <t>ジッシ</t>
    </rPh>
    <rPh sb="22" eb="24">
      <t>ヒツヨウ</t>
    </rPh>
    <rPh sb="25" eb="27">
      <t>ケイヒ</t>
    </rPh>
    <phoneticPr fontId="3"/>
  </si>
  <si>
    <t xml:space="preserve">令和7年3月21日
予備費使用決定
　　　　　　  339,447,000円
</t>
    <phoneticPr fontId="3"/>
  </si>
  <si>
    <t>(3)　矯正施設の適正な運営に必要な民間委託等の実施</t>
    <rPh sb="4" eb="6">
      <t>キョウセイ</t>
    </rPh>
    <rPh sb="6" eb="8">
      <t>シセツ</t>
    </rPh>
    <rPh sb="9" eb="11">
      <t>テキセイ</t>
    </rPh>
    <rPh sb="12" eb="14">
      <t>ウンエイ</t>
    </rPh>
    <rPh sb="15" eb="17">
      <t>ヒツヨウ</t>
    </rPh>
    <rPh sb="18" eb="20">
      <t>ミンカン</t>
    </rPh>
    <rPh sb="20" eb="22">
      <t>イタク</t>
    </rPh>
    <rPh sb="22" eb="23">
      <t>ナド</t>
    </rPh>
    <rPh sb="24" eb="25">
      <t>ジツ</t>
    </rPh>
    <rPh sb="25" eb="26">
      <t>シ</t>
    </rPh>
    <phoneticPr fontId="3"/>
  </si>
  <si>
    <t>矯正施設民間開放推進費</t>
    <rPh sb="0" eb="2">
      <t>キョウセイ</t>
    </rPh>
    <rPh sb="2" eb="4">
      <t>シセツ</t>
    </rPh>
    <rPh sb="4" eb="6">
      <t>ミンカン</t>
    </rPh>
    <rPh sb="6" eb="8">
      <t>カイホウ</t>
    </rPh>
    <rPh sb="8" eb="10">
      <t>スイシン</t>
    </rPh>
    <rPh sb="10" eb="11">
      <t>ヒ</t>
    </rPh>
    <phoneticPr fontId="3"/>
  </si>
  <si>
    <t>矯正施設運営の民間開放の推進に必要な経費</t>
    <rPh sb="0" eb="2">
      <t>キョウセイ</t>
    </rPh>
    <rPh sb="2" eb="4">
      <t>シセツ</t>
    </rPh>
    <rPh sb="4" eb="6">
      <t>ウンエイ</t>
    </rPh>
    <rPh sb="7" eb="9">
      <t>ミンカン</t>
    </rPh>
    <rPh sb="9" eb="11">
      <t>カイホウ</t>
    </rPh>
    <rPh sb="12" eb="14">
      <t>スイシン</t>
    </rPh>
    <rPh sb="15" eb="17">
      <t>ヒツヨウ</t>
    </rPh>
    <rPh sb="18" eb="20">
      <t>ケイヒ</t>
    </rPh>
    <phoneticPr fontId="3"/>
  </si>
  <si>
    <t>７</t>
    <phoneticPr fontId="3"/>
  </si>
  <si>
    <t>更生保護活動の適切な実施</t>
    <rPh sb="0" eb="2">
      <t>コウセイ</t>
    </rPh>
    <rPh sb="2" eb="4">
      <t>ホゴ</t>
    </rPh>
    <rPh sb="4" eb="6">
      <t>カツドウ</t>
    </rPh>
    <rPh sb="7" eb="9">
      <t>テキセツ</t>
    </rPh>
    <rPh sb="10" eb="12">
      <t>ジッシ</t>
    </rPh>
    <phoneticPr fontId="3"/>
  </si>
  <si>
    <t>(1)　保護観察対象者等の改善更生等</t>
    <rPh sb="4" eb="6">
      <t>ホゴ</t>
    </rPh>
    <rPh sb="6" eb="8">
      <t>カンサツ</t>
    </rPh>
    <rPh sb="8" eb="11">
      <t>タイショウシャ</t>
    </rPh>
    <rPh sb="11" eb="12">
      <t>ナド</t>
    </rPh>
    <rPh sb="13" eb="14">
      <t>アラタメル</t>
    </rPh>
    <rPh sb="14" eb="15">
      <t>ゼン</t>
    </rPh>
    <rPh sb="15" eb="17">
      <t>コウセイ</t>
    </rPh>
    <rPh sb="17" eb="18">
      <t>ナド</t>
    </rPh>
    <phoneticPr fontId="3"/>
  </si>
  <si>
    <t>更生保護企画調整推進費</t>
    <rPh sb="0" eb="2">
      <t>コウセイ</t>
    </rPh>
    <rPh sb="2" eb="4">
      <t>ホゴ</t>
    </rPh>
    <rPh sb="4" eb="6">
      <t>キカク</t>
    </rPh>
    <rPh sb="6" eb="8">
      <t>チョウセイ</t>
    </rPh>
    <rPh sb="8" eb="10">
      <t>スイシン</t>
    </rPh>
    <rPh sb="10" eb="11">
      <t>ヒ</t>
    </rPh>
    <phoneticPr fontId="3"/>
  </si>
  <si>
    <t>保護観察等の企画調整及び推進に必要な経費</t>
    <rPh sb="0" eb="2">
      <t>ホゴ</t>
    </rPh>
    <rPh sb="2" eb="4">
      <t>カンサツ</t>
    </rPh>
    <rPh sb="4" eb="5">
      <t>ナド</t>
    </rPh>
    <rPh sb="6" eb="8">
      <t>キカク</t>
    </rPh>
    <rPh sb="8" eb="10">
      <t>チョウセイ</t>
    </rPh>
    <rPh sb="10" eb="11">
      <t>オヨ</t>
    </rPh>
    <rPh sb="12" eb="14">
      <t>スイシン</t>
    </rPh>
    <rPh sb="15" eb="17">
      <t>ヒツヨウ</t>
    </rPh>
    <rPh sb="18" eb="20">
      <t>ケイヒ</t>
    </rPh>
    <phoneticPr fontId="3"/>
  </si>
  <si>
    <t>更生保護官署</t>
    <rPh sb="0" eb="2">
      <t>コウセイ</t>
    </rPh>
    <rPh sb="2" eb="4">
      <t>ホゴ</t>
    </rPh>
    <rPh sb="4" eb="6">
      <t>カンショ</t>
    </rPh>
    <phoneticPr fontId="3"/>
  </si>
  <si>
    <t>更生保護活動費</t>
    <rPh sb="0" eb="2">
      <t>コウセイ</t>
    </rPh>
    <rPh sb="2" eb="4">
      <t>ホゴ</t>
    </rPh>
    <rPh sb="4" eb="6">
      <t>カツドウ</t>
    </rPh>
    <rPh sb="6" eb="7">
      <t>ヒ</t>
    </rPh>
    <phoneticPr fontId="3"/>
  </si>
  <si>
    <t>保護観察等に必要な経費</t>
    <rPh sb="0" eb="2">
      <t>ホゴ</t>
    </rPh>
    <rPh sb="2" eb="4">
      <t>カンサツ</t>
    </rPh>
    <rPh sb="4" eb="5">
      <t>ナド</t>
    </rPh>
    <rPh sb="6" eb="8">
      <t>ヒツヨウ</t>
    </rPh>
    <rPh sb="9" eb="11">
      <t>ケイヒ</t>
    </rPh>
    <phoneticPr fontId="3"/>
  </si>
  <si>
    <t>(2)　医療観察対象者の社会復帰</t>
    <rPh sb="4" eb="6">
      <t>イリョウ</t>
    </rPh>
    <rPh sb="6" eb="8">
      <t>カンサツ</t>
    </rPh>
    <rPh sb="8" eb="10">
      <t>タイショウ</t>
    </rPh>
    <rPh sb="10" eb="11">
      <t>シャ</t>
    </rPh>
    <rPh sb="12" eb="14">
      <t>シャカイ</t>
    </rPh>
    <rPh sb="14" eb="15">
      <t>フク</t>
    </rPh>
    <rPh sb="15" eb="16">
      <t>キ</t>
    </rPh>
    <phoneticPr fontId="3"/>
  </si>
  <si>
    <t>医療観察の企画調整に必要な経費</t>
    <rPh sb="0" eb="2">
      <t>イリョウ</t>
    </rPh>
    <rPh sb="2" eb="4">
      <t>カンサツ</t>
    </rPh>
    <rPh sb="5" eb="7">
      <t>キカク</t>
    </rPh>
    <rPh sb="7" eb="9">
      <t>チョウセイ</t>
    </rPh>
    <rPh sb="10" eb="12">
      <t>ヒツヨウ</t>
    </rPh>
    <rPh sb="13" eb="15">
      <t>ケイヒ</t>
    </rPh>
    <phoneticPr fontId="3"/>
  </si>
  <si>
    <t>医療観察に必要な経費</t>
    <rPh sb="0" eb="2">
      <t>イリョウ</t>
    </rPh>
    <rPh sb="2" eb="4">
      <t>カンサツ</t>
    </rPh>
    <rPh sb="5" eb="7">
      <t>ヒツヨウ</t>
    </rPh>
    <rPh sb="8" eb="10">
      <t>ケイヒ</t>
    </rPh>
    <phoneticPr fontId="3"/>
  </si>
  <si>
    <t>８</t>
    <phoneticPr fontId="3"/>
  </si>
  <si>
    <t>破壊的団体等の規制に関する調査等を通じた公共の安全の確保を図るための業務の実施</t>
    <rPh sb="0" eb="3">
      <t>ハカイテキ</t>
    </rPh>
    <rPh sb="3" eb="5">
      <t>ダンタイ</t>
    </rPh>
    <rPh sb="5" eb="6">
      <t>ナド</t>
    </rPh>
    <rPh sb="7" eb="9">
      <t>キセイ</t>
    </rPh>
    <rPh sb="10" eb="11">
      <t>カン</t>
    </rPh>
    <rPh sb="13" eb="15">
      <t>チョウサ</t>
    </rPh>
    <rPh sb="15" eb="16">
      <t>ナド</t>
    </rPh>
    <rPh sb="17" eb="18">
      <t>ツウ</t>
    </rPh>
    <rPh sb="20" eb="22">
      <t>コウキョウ</t>
    </rPh>
    <rPh sb="23" eb="25">
      <t>アンゼン</t>
    </rPh>
    <rPh sb="26" eb="28">
      <t>カクホ</t>
    </rPh>
    <rPh sb="29" eb="30">
      <t>ハカ</t>
    </rPh>
    <rPh sb="34" eb="36">
      <t>ギョウム</t>
    </rPh>
    <rPh sb="37" eb="39">
      <t>ジッシ</t>
    </rPh>
    <phoneticPr fontId="3"/>
  </si>
  <si>
    <t>(1)　破壊的団体及び無差別大量殺人行為を行った団体の規制に関する調査等</t>
    <rPh sb="4" eb="7">
      <t>ハカイテキ</t>
    </rPh>
    <rPh sb="7" eb="9">
      <t>ダンタイ</t>
    </rPh>
    <rPh sb="9" eb="10">
      <t>オヨ</t>
    </rPh>
    <rPh sb="11" eb="14">
      <t>ムサベツ</t>
    </rPh>
    <rPh sb="14" eb="15">
      <t>ダイ</t>
    </rPh>
    <rPh sb="15" eb="16">
      <t>リョウ</t>
    </rPh>
    <rPh sb="16" eb="18">
      <t>サツジン</t>
    </rPh>
    <rPh sb="18" eb="20">
      <t>コウイ</t>
    </rPh>
    <rPh sb="21" eb="22">
      <t>オコナ</t>
    </rPh>
    <rPh sb="24" eb="25">
      <t>ダン</t>
    </rPh>
    <rPh sb="25" eb="26">
      <t>カラダ</t>
    </rPh>
    <rPh sb="27" eb="29">
      <t>キセイ</t>
    </rPh>
    <rPh sb="30" eb="31">
      <t>カン</t>
    </rPh>
    <rPh sb="33" eb="35">
      <t>チョウサ</t>
    </rPh>
    <rPh sb="35" eb="36">
      <t>トウ</t>
    </rPh>
    <phoneticPr fontId="3"/>
  </si>
  <si>
    <t>公安調査庁</t>
    <rPh sb="0" eb="2">
      <t>コウアン</t>
    </rPh>
    <rPh sb="2" eb="5">
      <t>チョウサチョウ</t>
    </rPh>
    <phoneticPr fontId="3"/>
  </si>
  <si>
    <t>破壊的団体等調査費</t>
    <rPh sb="0" eb="3">
      <t>ハカイテキ</t>
    </rPh>
    <rPh sb="3" eb="5">
      <t>ダンタイ</t>
    </rPh>
    <rPh sb="5" eb="6">
      <t>ナド</t>
    </rPh>
    <rPh sb="6" eb="9">
      <t>チョウサヒ</t>
    </rPh>
    <phoneticPr fontId="3"/>
  </si>
  <si>
    <t>破壊的団体等の調査に必要な経費</t>
    <rPh sb="0" eb="3">
      <t>ハカイテキ</t>
    </rPh>
    <rPh sb="3" eb="5">
      <t>ダンタイ</t>
    </rPh>
    <rPh sb="5" eb="6">
      <t>ナド</t>
    </rPh>
    <rPh sb="7" eb="9">
      <t>チョウサ</t>
    </rPh>
    <rPh sb="10" eb="12">
      <t>ヒツヨウ</t>
    </rPh>
    <rPh sb="13" eb="15">
      <t>ケイヒ</t>
    </rPh>
    <phoneticPr fontId="3"/>
  </si>
  <si>
    <t>９</t>
    <phoneticPr fontId="3"/>
  </si>
  <si>
    <t>国民の財産や身分関係の保護</t>
    <rPh sb="0" eb="2">
      <t>コクミン</t>
    </rPh>
    <rPh sb="3" eb="5">
      <t>ザイサン</t>
    </rPh>
    <rPh sb="6" eb="8">
      <t>ミブン</t>
    </rPh>
    <rPh sb="8" eb="10">
      <t>カンケイ</t>
    </rPh>
    <rPh sb="11" eb="13">
      <t>ホゴ</t>
    </rPh>
    <phoneticPr fontId="3"/>
  </si>
  <si>
    <t>(1)　登記事務の適正円滑な処理</t>
    <rPh sb="4" eb="6">
      <t>トウキ</t>
    </rPh>
    <rPh sb="6" eb="8">
      <t>ジム</t>
    </rPh>
    <rPh sb="9" eb="11">
      <t>テキセイ</t>
    </rPh>
    <rPh sb="11" eb="13">
      <t>エンカツ</t>
    </rPh>
    <rPh sb="14" eb="15">
      <t>トコロ</t>
    </rPh>
    <rPh sb="15" eb="16">
      <t>リ</t>
    </rPh>
    <phoneticPr fontId="3"/>
  </si>
  <si>
    <t>法務局</t>
    <rPh sb="0" eb="3">
      <t>ホウムキョク</t>
    </rPh>
    <phoneticPr fontId="3"/>
  </si>
  <si>
    <t>登記事務処理費</t>
    <rPh sb="0" eb="2">
      <t>トウキ</t>
    </rPh>
    <rPh sb="2" eb="4">
      <t>ジム</t>
    </rPh>
    <rPh sb="4" eb="6">
      <t>ショリ</t>
    </rPh>
    <rPh sb="6" eb="7">
      <t>ヒ</t>
    </rPh>
    <phoneticPr fontId="3"/>
  </si>
  <si>
    <t>登記事務処理に必要な経費</t>
    <rPh sb="0" eb="2">
      <t>トウキ</t>
    </rPh>
    <rPh sb="2" eb="4">
      <t>ジム</t>
    </rPh>
    <rPh sb="4" eb="6">
      <t>ショリ</t>
    </rPh>
    <rPh sb="7" eb="9">
      <t>ヒツヨウ</t>
    </rPh>
    <rPh sb="10" eb="12">
      <t>ケイヒ</t>
    </rPh>
    <phoneticPr fontId="3"/>
  </si>
  <si>
    <t>(2)　国籍・戸籍・供託・遺言書保管事務の適正円滑な処理</t>
    <rPh sb="4" eb="6">
      <t>コクセキ</t>
    </rPh>
    <rPh sb="7" eb="9">
      <t>コセキ</t>
    </rPh>
    <rPh sb="10" eb="12">
      <t>キョウタク</t>
    </rPh>
    <rPh sb="13" eb="16">
      <t>ユイゴンショ</t>
    </rPh>
    <rPh sb="16" eb="18">
      <t>ホカン</t>
    </rPh>
    <rPh sb="18" eb="20">
      <t>ジム</t>
    </rPh>
    <rPh sb="21" eb="23">
      <t>テキセイ</t>
    </rPh>
    <rPh sb="23" eb="25">
      <t>エンカツ</t>
    </rPh>
    <rPh sb="26" eb="28">
      <t>ショリ</t>
    </rPh>
    <phoneticPr fontId="3"/>
  </si>
  <si>
    <t>国籍等事務処理費</t>
    <rPh sb="0" eb="2">
      <t>コクセキ</t>
    </rPh>
    <rPh sb="2" eb="3">
      <t>ナド</t>
    </rPh>
    <rPh sb="3" eb="5">
      <t>ジム</t>
    </rPh>
    <rPh sb="5" eb="7">
      <t>ショリ</t>
    </rPh>
    <rPh sb="7" eb="8">
      <t>ヒ</t>
    </rPh>
    <phoneticPr fontId="3"/>
  </si>
  <si>
    <t>国籍等事務処理に必要な経費</t>
    <rPh sb="0" eb="2">
      <t>コクセキ</t>
    </rPh>
    <rPh sb="2" eb="3">
      <t>ナド</t>
    </rPh>
    <rPh sb="3" eb="5">
      <t>ジム</t>
    </rPh>
    <rPh sb="5" eb="7">
      <t>ショリ</t>
    </rPh>
    <rPh sb="8" eb="10">
      <t>ヒツヨウ</t>
    </rPh>
    <rPh sb="11" eb="13">
      <t>ケイヒ</t>
    </rPh>
    <phoneticPr fontId="3"/>
  </si>
  <si>
    <t>(3)　債権管理回収業の審査監督</t>
    <rPh sb="4" eb="6">
      <t>サイケン</t>
    </rPh>
    <rPh sb="6" eb="8">
      <t>カンリ</t>
    </rPh>
    <rPh sb="8" eb="10">
      <t>カイシュウ</t>
    </rPh>
    <rPh sb="10" eb="11">
      <t>ギョウ</t>
    </rPh>
    <rPh sb="12" eb="14">
      <t>シンサ</t>
    </rPh>
    <rPh sb="14" eb="16">
      <t>カントク</t>
    </rPh>
    <phoneticPr fontId="3"/>
  </si>
  <si>
    <t>債権管理回収業審査監督費</t>
    <rPh sb="0" eb="2">
      <t>サイケン</t>
    </rPh>
    <rPh sb="2" eb="4">
      <t>カンリ</t>
    </rPh>
    <rPh sb="4" eb="6">
      <t>カイシュウ</t>
    </rPh>
    <rPh sb="6" eb="7">
      <t>ギョウ</t>
    </rPh>
    <rPh sb="7" eb="9">
      <t>シンサ</t>
    </rPh>
    <rPh sb="9" eb="11">
      <t>カントク</t>
    </rPh>
    <rPh sb="11" eb="12">
      <t>ヒ</t>
    </rPh>
    <phoneticPr fontId="3"/>
  </si>
  <si>
    <t>債権管理回収業の審査監督に必要な経費</t>
    <rPh sb="0" eb="2">
      <t>サイケン</t>
    </rPh>
    <rPh sb="2" eb="4">
      <t>カンリ</t>
    </rPh>
    <rPh sb="4" eb="6">
      <t>カイシュウ</t>
    </rPh>
    <rPh sb="6" eb="7">
      <t>ギョウ</t>
    </rPh>
    <rPh sb="8" eb="10">
      <t>シンサ</t>
    </rPh>
    <rPh sb="10" eb="12">
      <t>カントク</t>
    </rPh>
    <rPh sb="13" eb="15">
      <t>ヒツヨウ</t>
    </rPh>
    <rPh sb="16" eb="18">
      <t>ケイヒ</t>
    </rPh>
    <phoneticPr fontId="3"/>
  </si>
  <si>
    <t>10</t>
    <phoneticPr fontId="3"/>
  </si>
  <si>
    <t>人権の擁護</t>
    <rPh sb="0" eb="2">
      <t>ジンケン</t>
    </rPh>
    <rPh sb="3" eb="5">
      <t>ヨウゴ</t>
    </rPh>
    <phoneticPr fontId="3"/>
  </si>
  <si>
    <t xml:space="preserve">  </t>
    <phoneticPr fontId="3"/>
  </si>
  <si>
    <t>(1)  人権尊重思想の普及高揚並びに人権侵害による被害の救済及び予防</t>
    <rPh sb="5" eb="7">
      <t>ジンケン</t>
    </rPh>
    <rPh sb="7" eb="9">
      <t>ソンチョウ</t>
    </rPh>
    <rPh sb="9" eb="11">
      <t>シソウ</t>
    </rPh>
    <rPh sb="12" eb="14">
      <t>フキュウ</t>
    </rPh>
    <rPh sb="14" eb="15">
      <t>ダカ</t>
    </rPh>
    <rPh sb="15" eb="16">
      <t>ヨウ</t>
    </rPh>
    <rPh sb="16" eb="17">
      <t>ナラ</t>
    </rPh>
    <rPh sb="19" eb="21">
      <t>ジンケン</t>
    </rPh>
    <rPh sb="21" eb="23">
      <t>シンガイ</t>
    </rPh>
    <rPh sb="26" eb="27">
      <t>ヒ</t>
    </rPh>
    <rPh sb="27" eb="28">
      <t>ガイ</t>
    </rPh>
    <rPh sb="29" eb="31">
      <t>キュウサイ</t>
    </rPh>
    <rPh sb="31" eb="32">
      <t>オヨ</t>
    </rPh>
    <rPh sb="33" eb="35">
      <t>ヨボウ</t>
    </rPh>
    <phoneticPr fontId="3"/>
  </si>
  <si>
    <t>人権擁護推進費</t>
    <rPh sb="0" eb="2">
      <t>ジンケン</t>
    </rPh>
    <rPh sb="2" eb="4">
      <t>ヨウゴ</t>
    </rPh>
    <rPh sb="4" eb="6">
      <t>スイシン</t>
    </rPh>
    <rPh sb="6" eb="7">
      <t>ヒ</t>
    </rPh>
    <phoneticPr fontId="3"/>
  </si>
  <si>
    <t>人権擁護の推進に必要な経費</t>
    <rPh sb="0" eb="2">
      <t>ジンケン</t>
    </rPh>
    <rPh sb="2" eb="4">
      <t>ヨウゴ</t>
    </rPh>
    <rPh sb="5" eb="7">
      <t>スイシン</t>
    </rPh>
    <rPh sb="8" eb="10">
      <t>ヒツヨウ</t>
    </rPh>
    <rPh sb="11" eb="13">
      <t>ケイヒ</t>
    </rPh>
    <phoneticPr fontId="3"/>
  </si>
  <si>
    <t>人権擁護活動費</t>
    <rPh sb="0" eb="2">
      <t>ジンケン</t>
    </rPh>
    <rPh sb="2" eb="4">
      <t>ヨウゴ</t>
    </rPh>
    <rPh sb="4" eb="6">
      <t>カツドウ</t>
    </rPh>
    <rPh sb="6" eb="7">
      <t>ヒ</t>
    </rPh>
    <phoneticPr fontId="3"/>
  </si>
  <si>
    <t>人権擁護活動に必要な経費</t>
    <rPh sb="0" eb="2">
      <t>ジンケン</t>
    </rPh>
    <rPh sb="2" eb="4">
      <t>ヨウゴ</t>
    </rPh>
    <rPh sb="4" eb="6">
      <t>カツドウ</t>
    </rPh>
    <rPh sb="7" eb="9">
      <t>ヒツヨウ</t>
    </rPh>
    <rPh sb="10" eb="12">
      <t>ケイヒ</t>
    </rPh>
    <phoneticPr fontId="3"/>
  </si>
  <si>
    <t>11</t>
    <phoneticPr fontId="3"/>
  </si>
  <si>
    <t>国の利害に関係のある争訟の統一的かつ適正な処理</t>
    <rPh sb="0" eb="1">
      <t>クニ</t>
    </rPh>
    <rPh sb="2" eb="4">
      <t>リガイ</t>
    </rPh>
    <rPh sb="5" eb="7">
      <t>カンケイ</t>
    </rPh>
    <rPh sb="10" eb="12">
      <t>ソウショウ</t>
    </rPh>
    <rPh sb="13" eb="16">
      <t>トウイツテキ</t>
    </rPh>
    <rPh sb="18" eb="20">
      <t>テキセイ</t>
    </rPh>
    <rPh sb="21" eb="23">
      <t>ショリ</t>
    </rPh>
    <phoneticPr fontId="3"/>
  </si>
  <si>
    <t>(1)　国の利害に関係のある争訟の適正・迅速な処理</t>
    <rPh sb="4" eb="5">
      <t>クニ</t>
    </rPh>
    <rPh sb="6" eb="8">
      <t>リガイ</t>
    </rPh>
    <rPh sb="9" eb="11">
      <t>カンケイ</t>
    </rPh>
    <rPh sb="14" eb="15">
      <t>ソウ</t>
    </rPh>
    <rPh sb="15" eb="16">
      <t>ショウ</t>
    </rPh>
    <rPh sb="17" eb="19">
      <t>テキセイ</t>
    </rPh>
    <rPh sb="20" eb="22">
      <t>ジンソク</t>
    </rPh>
    <rPh sb="23" eb="25">
      <t>ショリ</t>
    </rPh>
    <phoneticPr fontId="3"/>
  </si>
  <si>
    <t>訟務費</t>
    <rPh sb="0" eb="2">
      <t>ショウム</t>
    </rPh>
    <rPh sb="2" eb="3">
      <t>ヒ</t>
    </rPh>
    <phoneticPr fontId="3"/>
  </si>
  <si>
    <t>訟務遂行に必要な経費</t>
    <rPh sb="0" eb="2">
      <t>ショウム</t>
    </rPh>
    <rPh sb="2" eb="4">
      <t>スイコウ</t>
    </rPh>
    <rPh sb="5" eb="7">
      <t>ヒツヨウ</t>
    </rPh>
    <rPh sb="8" eb="10">
      <t>ケイヒ</t>
    </rPh>
    <phoneticPr fontId="3"/>
  </si>
  <si>
    <t xml:space="preserve">令和6年12月10日
予備費使用決定
　　　　　　 5,496,710,000円
</t>
    <phoneticPr fontId="3"/>
  </si>
  <si>
    <t>12</t>
    <phoneticPr fontId="3"/>
  </si>
  <si>
    <t>出入国の公正な管理及び外国人との共生社会の実現に向けた環境整備</t>
  </si>
  <si>
    <t>(1)　円滑な出入国審査、不法滞在者等対策の推進及び外国人との共生社会の実現</t>
    <rPh sb="4" eb="6">
      <t>エンカツ</t>
    </rPh>
    <rPh sb="7" eb="9">
      <t>シュツニュウ</t>
    </rPh>
    <rPh sb="9" eb="10">
      <t>コク</t>
    </rPh>
    <rPh sb="10" eb="12">
      <t>シンサ</t>
    </rPh>
    <rPh sb="13" eb="15">
      <t>フホウ</t>
    </rPh>
    <rPh sb="15" eb="18">
      <t>タイザイシャ</t>
    </rPh>
    <rPh sb="18" eb="19">
      <t>トウ</t>
    </rPh>
    <rPh sb="19" eb="21">
      <t>タイサク</t>
    </rPh>
    <rPh sb="22" eb="24">
      <t>スイシン</t>
    </rPh>
    <rPh sb="24" eb="25">
      <t>オヨ</t>
    </rPh>
    <rPh sb="26" eb="29">
      <t>ガイコクジン</t>
    </rPh>
    <rPh sb="31" eb="33">
      <t>キョウセイ</t>
    </rPh>
    <rPh sb="33" eb="35">
      <t>シャカイ</t>
    </rPh>
    <rPh sb="36" eb="38">
      <t>ジツゲン</t>
    </rPh>
    <phoneticPr fontId="3"/>
  </si>
  <si>
    <t>出入国在留管理庁</t>
    <rPh sb="0" eb="2">
      <t>シュツニュウ</t>
    </rPh>
    <rPh sb="2" eb="3">
      <t>コク</t>
    </rPh>
    <rPh sb="3" eb="5">
      <t>ザイリュウ</t>
    </rPh>
    <rPh sb="5" eb="7">
      <t>カンリ</t>
    </rPh>
    <rPh sb="7" eb="8">
      <t>チョウ</t>
    </rPh>
    <phoneticPr fontId="3"/>
  </si>
  <si>
    <t>出入国管理企画調整推進費</t>
    <rPh sb="0" eb="1">
      <t>シュツ</t>
    </rPh>
    <rPh sb="1" eb="3">
      <t>ニュウコク</t>
    </rPh>
    <rPh sb="3" eb="5">
      <t>カンリ</t>
    </rPh>
    <rPh sb="5" eb="7">
      <t>キカク</t>
    </rPh>
    <rPh sb="7" eb="9">
      <t>チョウセイ</t>
    </rPh>
    <rPh sb="9" eb="12">
      <t>スイシンヒ</t>
    </rPh>
    <phoneticPr fontId="3"/>
  </si>
  <si>
    <t>出入国管理の企画調整及び推進に必要な経費</t>
    <rPh sb="0" eb="3">
      <t>シュツニュウコク</t>
    </rPh>
    <rPh sb="3" eb="5">
      <t>カンリ</t>
    </rPh>
    <rPh sb="6" eb="8">
      <t>キカク</t>
    </rPh>
    <rPh sb="8" eb="10">
      <t>チョウセイ</t>
    </rPh>
    <rPh sb="10" eb="11">
      <t>オヨ</t>
    </rPh>
    <rPh sb="12" eb="14">
      <t>スイシン</t>
    </rPh>
    <rPh sb="15" eb="17">
      <t>ヒツヨウ</t>
    </rPh>
    <rPh sb="18" eb="20">
      <t>ケイヒ</t>
    </rPh>
    <phoneticPr fontId="3"/>
  </si>
  <si>
    <t>出入国管理業務費</t>
    <rPh sb="0" eb="3">
      <t>シュツニュウコク</t>
    </rPh>
    <rPh sb="3" eb="5">
      <t>カンリ</t>
    </rPh>
    <rPh sb="5" eb="7">
      <t>ギョウム</t>
    </rPh>
    <rPh sb="7" eb="8">
      <t>ヒ</t>
    </rPh>
    <phoneticPr fontId="3"/>
  </si>
  <si>
    <t>出入国管理業務に必要な経費</t>
    <rPh sb="0" eb="1">
      <t>シュツ</t>
    </rPh>
    <rPh sb="1" eb="3">
      <t>ニュウコク</t>
    </rPh>
    <rPh sb="3" eb="5">
      <t>カンリ</t>
    </rPh>
    <rPh sb="5" eb="7">
      <t>ギョウム</t>
    </rPh>
    <rPh sb="8" eb="10">
      <t>ヒツヨウ</t>
    </rPh>
    <rPh sb="11" eb="13">
      <t>ケイヒ</t>
    </rPh>
    <phoneticPr fontId="3"/>
  </si>
  <si>
    <t>国際観光旅客税財源観光振興費</t>
    <rPh sb="0" eb="2">
      <t>コクサイ</t>
    </rPh>
    <rPh sb="2" eb="4">
      <t>カンコウ</t>
    </rPh>
    <rPh sb="4" eb="6">
      <t>リョキャク</t>
    </rPh>
    <rPh sb="6" eb="7">
      <t>ゼイ</t>
    </rPh>
    <rPh sb="7" eb="9">
      <t>ザイゲン</t>
    </rPh>
    <rPh sb="9" eb="11">
      <t>カンコウ</t>
    </rPh>
    <rPh sb="11" eb="14">
      <t>シンコウヒ</t>
    </rPh>
    <phoneticPr fontId="3"/>
  </si>
  <si>
    <t>国際観光旅客税財源出入国管理業務に必要な経費</t>
    <rPh sb="0" eb="2">
      <t>コクサイ</t>
    </rPh>
    <rPh sb="2" eb="4">
      <t>カンコウ</t>
    </rPh>
    <rPh sb="4" eb="6">
      <t>リョキャク</t>
    </rPh>
    <rPh sb="6" eb="7">
      <t>ゼイ</t>
    </rPh>
    <rPh sb="7" eb="9">
      <t>ザイゲン</t>
    </rPh>
    <rPh sb="9" eb="12">
      <t>シュツニュウコク</t>
    </rPh>
    <rPh sb="12" eb="14">
      <t>カンリ</t>
    </rPh>
    <rPh sb="14" eb="16">
      <t>ギョウム</t>
    </rPh>
    <rPh sb="17" eb="19">
      <t>ヒツヨウ</t>
    </rPh>
    <rPh sb="20" eb="22">
      <t>ケイヒ</t>
    </rPh>
    <phoneticPr fontId="3"/>
  </si>
  <si>
    <t>国土交通省所管から移替
　　　　   7,200,922,000円</t>
    <phoneticPr fontId="3"/>
  </si>
  <si>
    <t>13</t>
    <phoneticPr fontId="3"/>
  </si>
  <si>
    <t>法務行政における国際化対応・国際協力</t>
    <rPh sb="0" eb="2">
      <t>ホウム</t>
    </rPh>
    <rPh sb="2" eb="4">
      <t>ギョウセイ</t>
    </rPh>
    <rPh sb="8" eb="10">
      <t>コクサイ</t>
    </rPh>
    <rPh sb="10" eb="11">
      <t>カ</t>
    </rPh>
    <rPh sb="11" eb="13">
      <t>タイオウ</t>
    </rPh>
    <rPh sb="14" eb="16">
      <t>コクサイ</t>
    </rPh>
    <rPh sb="16" eb="18">
      <t>キョウリョク</t>
    </rPh>
    <phoneticPr fontId="3"/>
  </si>
  <si>
    <t>(1)　法務行政における国際協力の推進</t>
    <rPh sb="4" eb="6">
      <t>ホウム</t>
    </rPh>
    <rPh sb="6" eb="8">
      <t>ギョウセイ</t>
    </rPh>
    <rPh sb="12" eb="14">
      <t>コクサイ</t>
    </rPh>
    <rPh sb="14" eb="16">
      <t>キョウリョク</t>
    </rPh>
    <rPh sb="17" eb="19">
      <t>スイシン</t>
    </rPh>
    <phoneticPr fontId="3"/>
  </si>
  <si>
    <t>国際協力推進費</t>
    <rPh sb="0" eb="2">
      <t>コクサイ</t>
    </rPh>
    <rPh sb="2" eb="4">
      <t>キョウリョク</t>
    </rPh>
    <rPh sb="4" eb="7">
      <t>スイシンヒ</t>
    </rPh>
    <phoneticPr fontId="3"/>
  </si>
  <si>
    <t>国際協力に必要な経費</t>
    <rPh sb="0" eb="2">
      <t>コクサイ</t>
    </rPh>
    <rPh sb="2" eb="4">
      <t>キョウリョク</t>
    </rPh>
    <rPh sb="5" eb="7">
      <t>ヒツヨウ</t>
    </rPh>
    <rPh sb="8" eb="10">
      <t>ケイヒ</t>
    </rPh>
    <phoneticPr fontId="3"/>
  </si>
  <si>
    <t>14</t>
    <phoneticPr fontId="3"/>
  </si>
  <si>
    <t>法務行政全般の円滑かつ効率的な運営</t>
    <rPh sb="0" eb="2">
      <t>ホウム</t>
    </rPh>
    <rPh sb="2" eb="4">
      <t>ギョウセイ</t>
    </rPh>
    <rPh sb="4" eb="6">
      <t>ゼンパン</t>
    </rPh>
    <rPh sb="7" eb="9">
      <t>エンカツ</t>
    </rPh>
    <rPh sb="11" eb="14">
      <t>コウリツテキ</t>
    </rPh>
    <rPh sb="15" eb="17">
      <t>ウンエイ</t>
    </rPh>
    <phoneticPr fontId="3"/>
  </si>
  <si>
    <t>(1)　施設の整備</t>
    <rPh sb="4" eb="6">
      <t>シセツ</t>
    </rPh>
    <rPh sb="7" eb="9">
      <t>セイビ</t>
    </rPh>
    <phoneticPr fontId="3"/>
  </si>
  <si>
    <t>法務省施設費</t>
    <rPh sb="0" eb="3">
      <t>ホウムショウ</t>
    </rPh>
    <rPh sb="3" eb="6">
      <t>シセツヒ</t>
    </rPh>
    <phoneticPr fontId="3"/>
  </si>
  <si>
    <t>法務省施設整備に必要な経費</t>
    <rPh sb="0" eb="3">
      <t>ホウムショウ</t>
    </rPh>
    <rPh sb="3" eb="5">
      <t>シセツ</t>
    </rPh>
    <rPh sb="5" eb="7">
      <t>セイビ</t>
    </rPh>
    <rPh sb="8" eb="10">
      <t>ヒツヨウ</t>
    </rPh>
    <rPh sb="11" eb="13">
      <t>ケイヒ</t>
    </rPh>
    <phoneticPr fontId="3"/>
  </si>
  <si>
    <t xml:space="preserve">令和6年4月23日
予備費使用決定
　　　　　  　 172,700,000円
</t>
    <phoneticPr fontId="3"/>
  </si>
  <si>
    <t>民間資金等を活用した法務省施設整備に必要な経費</t>
    <rPh sb="0" eb="2">
      <t>ミンカン</t>
    </rPh>
    <rPh sb="2" eb="4">
      <t>シキン</t>
    </rPh>
    <rPh sb="4" eb="5">
      <t>ナド</t>
    </rPh>
    <rPh sb="6" eb="8">
      <t>カツヨウ</t>
    </rPh>
    <rPh sb="10" eb="13">
      <t>ホウムショウ</t>
    </rPh>
    <rPh sb="13" eb="15">
      <t>シセツ</t>
    </rPh>
    <rPh sb="15" eb="17">
      <t>セイビ</t>
    </rPh>
    <rPh sb="18" eb="20">
      <t>ヒツヨウ</t>
    </rPh>
    <rPh sb="21" eb="23">
      <t>ケイヒ</t>
    </rPh>
    <phoneticPr fontId="3"/>
  </si>
  <si>
    <t>(2)　法務行政の情報化</t>
    <rPh sb="4" eb="6">
      <t>ホウム</t>
    </rPh>
    <rPh sb="6" eb="8">
      <t>ギョウセイ</t>
    </rPh>
    <rPh sb="9" eb="11">
      <t>ジョウホウ</t>
    </rPh>
    <rPh sb="11" eb="12">
      <t>カ</t>
    </rPh>
    <phoneticPr fontId="3"/>
  </si>
  <si>
    <t>法務行政情報化推進費</t>
    <rPh sb="0" eb="2">
      <t>ホウム</t>
    </rPh>
    <rPh sb="2" eb="4">
      <t>ギョウセイ</t>
    </rPh>
    <rPh sb="4" eb="6">
      <t>ジョウホウ</t>
    </rPh>
    <rPh sb="6" eb="7">
      <t>カ</t>
    </rPh>
    <rPh sb="7" eb="10">
      <t>スイシンヒ</t>
    </rPh>
    <phoneticPr fontId="3"/>
  </si>
  <si>
    <t>法務行政情報化推進に必要な経費</t>
    <rPh sb="0" eb="2">
      <t>ホウム</t>
    </rPh>
    <rPh sb="2" eb="4">
      <t>ギョウセイ</t>
    </rPh>
    <rPh sb="4" eb="6">
      <t>ジョウホウ</t>
    </rPh>
    <rPh sb="6" eb="7">
      <t>カ</t>
    </rPh>
    <rPh sb="7" eb="9">
      <t>スイシン</t>
    </rPh>
    <rPh sb="10" eb="12">
      <t>ヒツヨウ</t>
    </rPh>
    <rPh sb="13" eb="15">
      <t>ケイヒ</t>
    </rPh>
    <phoneticPr fontId="3"/>
  </si>
  <si>
    <t>法務本省、検察庁、矯正官署、更生保護官署、法務局、出入国在留管理庁及び公安調査庁</t>
    <rPh sb="0" eb="2">
      <t>ホウム</t>
    </rPh>
    <rPh sb="2" eb="4">
      <t>ホンショウ</t>
    </rPh>
    <rPh sb="5" eb="8">
      <t>ケンサツチョウ</t>
    </rPh>
    <rPh sb="9" eb="11">
      <t>キョウセイ</t>
    </rPh>
    <rPh sb="11" eb="13">
      <t>カンショ</t>
    </rPh>
    <rPh sb="14" eb="16">
      <t>コウセイ</t>
    </rPh>
    <rPh sb="16" eb="18">
      <t>ホゴ</t>
    </rPh>
    <rPh sb="18" eb="20">
      <t>カンショ</t>
    </rPh>
    <rPh sb="21" eb="24">
      <t>ホウムキョク</t>
    </rPh>
    <rPh sb="25" eb="28">
      <t>シュツニュウコク</t>
    </rPh>
    <rPh sb="28" eb="30">
      <t>ザイリュウ</t>
    </rPh>
    <rPh sb="30" eb="33">
      <t>カンリチョウ</t>
    </rPh>
    <rPh sb="33" eb="34">
      <t>オヨ</t>
    </rPh>
    <rPh sb="35" eb="37">
      <t>コウアン</t>
    </rPh>
    <rPh sb="37" eb="40">
      <t>チョウサチョウ</t>
    </rPh>
    <phoneticPr fontId="3"/>
  </si>
  <si>
    <t>情報通信技術調達等適正・効率化推進費</t>
    <rPh sb="0" eb="11">
      <t>ジョウホウツウシンギジュツチョウタツトウテキセイ</t>
    </rPh>
    <rPh sb="12" eb="18">
      <t>コウリツカスイシンヒ</t>
    </rPh>
    <phoneticPr fontId="3"/>
  </si>
  <si>
    <t>情報通信技術調達等適正・効率化の推進に必要な経費</t>
    <rPh sb="0" eb="11">
      <t>ジョウホウツウシンギジュツチョウタツトウテキセイ</t>
    </rPh>
    <rPh sb="12" eb="14">
      <t>コウリツ</t>
    </rPh>
    <rPh sb="14" eb="15">
      <t>カ</t>
    </rPh>
    <rPh sb="16" eb="18">
      <t>スイシン</t>
    </rPh>
    <rPh sb="19" eb="21">
      <t>ヒツヨウ</t>
    </rPh>
    <rPh sb="22" eb="24">
      <t>ケイヒ</t>
    </rPh>
    <phoneticPr fontId="3"/>
  </si>
  <si>
    <t xml:space="preserve">デジタル庁所管から移替
           91,682,609,492円    </t>
    <rPh sb="4" eb="5">
      <t>チョウ</t>
    </rPh>
    <rPh sb="5" eb="7">
      <t>ショカン</t>
    </rPh>
    <rPh sb="9" eb="10">
      <t>ウツ</t>
    </rPh>
    <rPh sb="10" eb="11">
      <t>カ</t>
    </rPh>
    <rPh sb="37" eb="38">
      <t>エン</t>
    </rPh>
    <phoneticPr fontId="3"/>
  </si>
  <si>
    <t>合　　　　　　　計</t>
    <rPh sb="0" eb="1">
      <t>ゴウ</t>
    </rPh>
    <rPh sb="8" eb="9">
      <t>ケイ</t>
    </rPh>
    <phoneticPr fontId="3"/>
  </si>
  <si>
    <t>（注）</t>
    <rPh sb="1" eb="2">
      <t>チュウ</t>
    </rPh>
    <phoneticPr fontId="3"/>
  </si>
  <si>
    <t>１．政策評価の対象となる計数及び政策評価の対象外の計数で政策に関連付けられるものを掲記している。</t>
    <rPh sb="2" eb="4">
      <t>セイサク</t>
    </rPh>
    <rPh sb="4" eb="6">
      <t>ヒョウカ</t>
    </rPh>
    <rPh sb="7" eb="9">
      <t>タイショウ</t>
    </rPh>
    <rPh sb="12" eb="14">
      <t>ケイスウ</t>
    </rPh>
    <rPh sb="14" eb="15">
      <t>オヨ</t>
    </rPh>
    <rPh sb="16" eb="18">
      <t>セイサク</t>
    </rPh>
    <rPh sb="18" eb="20">
      <t>ヒョウカ</t>
    </rPh>
    <rPh sb="21" eb="23">
      <t>タイショウ</t>
    </rPh>
    <rPh sb="23" eb="24">
      <t>ガイ</t>
    </rPh>
    <rPh sb="25" eb="27">
      <t>ケイスウ</t>
    </rPh>
    <rPh sb="28" eb="30">
      <t>セイサク</t>
    </rPh>
    <rPh sb="31" eb="34">
      <t>カンレンヅ</t>
    </rPh>
    <rPh sb="41" eb="42">
      <t>カカ</t>
    </rPh>
    <rPh sb="42" eb="43">
      <t>シル</t>
    </rPh>
    <phoneticPr fontId="3"/>
  </si>
  <si>
    <t>２．該当計数が皆無の場合は「-」で表示している。</t>
    <rPh sb="2" eb="4">
      <t>ガイトウ</t>
    </rPh>
    <rPh sb="4" eb="6">
      <t>ケイスウ</t>
    </rPh>
    <rPh sb="7" eb="9">
      <t>カイム</t>
    </rPh>
    <rPh sb="10" eb="12">
      <t>バアイ</t>
    </rPh>
    <rPh sb="17" eb="19">
      <t>ヒョウジ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</si>
</sst>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quot;&quot;#,##0&quot;&quot;;[Red]&quot;&quot;&quot;△&quot;#,##0&quot;&quot;"/>
    <numFmt numFmtId="177" formatCode="&quot;〈&quot;#,##0&quot;〉&quot;;[Red]&quot;〈&quot;&quot;△&quot;#,##0&quot;〉&quot;"/>
    <numFmt numFmtId="178" formatCode="&quot;（&quot;#,##0&quot;)&quot;;[Red]&quot;(&quot;&quot;△&quot;#,##0&quot;)&quot;"/>
  </numFmts>
  <fonts count="9" x14ac:knownFonts="1">
    <font>
      <sz val="11"/>
      <name val="ＭＳ Ｐゴシック"/>
      <family val="3"/>
      <charset val="128"/>
    </font>
    <font>
      <sz val="11"/>
      <name val="ＭＳ Ｐゴシック"/>
      <family val="3"/>
      <charset val="128"/>
    </font>
    <font>
      <b/>
      <sz val="24"/>
      <color theme="1"/>
      <name val="ＭＳ Ｐゴシック"/>
      <family val="3"/>
      <charset val="128"/>
    </font>
    <font>
      <sz val="6"/>
      <name val="ＭＳ Ｐゴシック"/>
      <family val="3"/>
      <charset val="128"/>
    </font>
    <font>
      <sz val="11"/>
      <color theme="1"/>
      <name val="ＭＳ Ｐゴシック"/>
      <family val="3"/>
      <charset val="128"/>
    </font>
    <font>
      <sz val="10"/>
      <color theme="1"/>
      <name val="ＭＳ Ｐゴシック"/>
      <family val="3"/>
      <charset val="128"/>
    </font>
    <font>
      <b/>
      <sz val="11"/>
      <color theme="1"/>
      <name val="ＭＳ Ｐゴシック"/>
      <family val="3"/>
      <charset val="128"/>
    </font>
    <font>
      <b/>
      <i/>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71">
    <xf numFmtId="0" fontId="0" fillId="0" borderId="0" xfId="0">
      <alignment vertical="center"/>
    </xf>
    <xf numFmtId="0" fontId="2" fillId="0" borderId="0" xfId="0" applyFont="1">
      <alignment vertical="center"/>
    </xf>
    <xf numFmtId="0" fontId="4" fillId="0" borderId="0" xfId="0" applyFont="1" applyAlignment="1">
      <alignment horizontal="center" vertical="center"/>
    </xf>
    <xf numFmtId="0" fontId="4" fillId="0" borderId="0" xfId="0" applyFont="1">
      <alignment vertical="center"/>
    </xf>
    <xf numFmtId="38" fontId="4" fillId="0" borderId="0" xfId="1" applyFont="1" applyFill="1" applyAlignment="1">
      <alignment horizontal="right" vertical="center"/>
    </xf>
    <xf numFmtId="0" fontId="4" fillId="0" borderId="1" xfId="0" quotePrefix="1" applyFont="1" applyBorder="1">
      <alignment vertical="center"/>
    </xf>
    <xf numFmtId="0" fontId="4" fillId="0" borderId="2" xfId="0" applyFont="1" applyBorder="1">
      <alignment vertical="center"/>
    </xf>
    <xf numFmtId="0" fontId="4" fillId="0" borderId="2" xfId="0" applyFont="1" applyBorder="1" applyAlignment="1">
      <alignment horizontal="justify" vertical="center"/>
    </xf>
    <xf numFmtId="0" fontId="4" fillId="0" borderId="9" xfId="0" applyFont="1" applyBorder="1" applyAlignment="1">
      <alignment horizontal="justify" vertical="center"/>
    </xf>
    <xf numFmtId="0" fontId="4" fillId="0" borderId="10" xfId="0" applyFont="1" applyBorder="1" applyAlignment="1">
      <alignment horizontal="justify" vertical="center"/>
    </xf>
    <xf numFmtId="0" fontId="4" fillId="0" borderId="4" xfId="0" applyFont="1" applyBorder="1" applyAlignment="1">
      <alignment horizontal="justify" vertical="center"/>
    </xf>
    <xf numFmtId="41" fontId="6" fillId="0" borderId="1" xfId="0" applyNumberFormat="1" applyFont="1" applyBorder="1" applyAlignment="1">
      <alignment vertical="center" shrinkToFit="1"/>
    </xf>
    <xf numFmtId="41" fontId="6" fillId="0" borderId="3" xfId="1" applyNumberFormat="1" applyFont="1" applyFill="1" applyBorder="1" applyAlignment="1">
      <alignment horizontal="right" vertical="center" shrinkToFit="1"/>
    </xf>
    <xf numFmtId="41" fontId="6" fillId="0" borderId="2" xfId="0" applyNumberFormat="1" applyFont="1" applyBorder="1" applyAlignment="1">
      <alignment vertical="center" shrinkToFit="1"/>
    </xf>
    <xf numFmtId="41" fontId="7" fillId="0" borderId="3" xfId="1" applyNumberFormat="1" applyFont="1" applyFill="1" applyBorder="1" applyAlignment="1">
      <alignment horizontal="right" vertical="center" shrinkToFit="1"/>
    </xf>
    <xf numFmtId="176" fontId="7" fillId="0" borderId="4" xfId="0" applyNumberFormat="1" applyFont="1" applyBorder="1" applyAlignment="1">
      <alignment vertical="center" wrapText="1"/>
    </xf>
    <xf numFmtId="38" fontId="4" fillId="0" borderId="0" xfId="0" applyNumberFormat="1" applyFont="1">
      <alignment vertical="center"/>
    </xf>
    <xf numFmtId="0" fontId="4" fillId="0" borderId="11" xfId="0" applyFont="1" applyBorder="1">
      <alignment vertical="center"/>
    </xf>
    <xf numFmtId="0" fontId="4" fillId="0" borderId="12" xfId="0" applyFont="1" applyBorder="1" applyAlignment="1">
      <alignment horizontal="justify" vertical="center" wrapText="1"/>
    </xf>
    <xf numFmtId="0" fontId="4" fillId="0" borderId="12" xfId="0" applyFont="1" applyBorder="1" applyAlignment="1">
      <alignment horizontal="justify" vertical="center"/>
    </xf>
    <xf numFmtId="41" fontId="4" fillId="0" borderId="13" xfId="0" applyNumberFormat="1" applyFont="1" applyBorder="1" applyAlignment="1">
      <alignment vertical="center" shrinkToFit="1"/>
    </xf>
    <xf numFmtId="41" fontId="4" fillId="0" borderId="10" xfId="1" applyNumberFormat="1" applyFont="1" applyFill="1" applyBorder="1" applyAlignment="1">
      <alignment horizontal="right" vertical="center" shrinkToFit="1"/>
    </xf>
    <xf numFmtId="176" fontId="4" fillId="0" borderId="12" xfId="0" applyNumberFormat="1" applyFont="1" applyBorder="1" applyAlignment="1">
      <alignment vertical="center" shrinkToFit="1"/>
    </xf>
    <xf numFmtId="176" fontId="7" fillId="0" borderId="12" xfId="0" applyNumberFormat="1" applyFont="1" applyBorder="1" applyAlignment="1">
      <alignment vertical="center" wrapText="1"/>
    </xf>
    <xf numFmtId="176" fontId="4" fillId="0" borderId="12" xfId="0" applyNumberFormat="1" applyFont="1" applyBorder="1" applyAlignment="1">
      <alignment vertical="center" wrapText="1"/>
    </xf>
    <xf numFmtId="41" fontId="4" fillId="0" borderId="13" xfId="0" applyNumberFormat="1" applyFont="1" applyBorder="1" applyAlignment="1">
      <alignment vertical="center" wrapText="1"/>
    </xf>
    <xf numFmtId="0" fontId="4" fillId="2" borderId="12" xfId="0" applyFont="1" applyFill="1" applyBorder="1" applyAlignment="1">
      <alignment horizontal="justify" vertical="center" wrapText="1"/>
    </xf>
    <xf numFmtId="0" fontId="4" fillId="2" borderId="9" xfId="0" applyFont="1" applyFill="1" applyBorder="1" applyAlignment="1">
      <alignment horizontal="justify" vertical="center"/>
    </xf>
    <xf numFmtId="0" fontId="4" fillId="2" borderId="12" xfId="0" applyFont="1" applyFill="1" applyBorder="1" applyAlignment="1">
      <alignment horizontal="justify" vertical="center"/>
    </xf>
    <xf numFmtId="41" fontId="4" fillId="0" borderId="9" xfId="0" applyNumberFormat="1" applyFont="1" applyBorder="1" applyAlignment="1">
      <alignment vertical="center" shrinkToFit="1"/>
    </xf>
    <xf numFmtId="0" fontId="4" fillId="0" borderId="13" xfId="0" applyFont="1" applyBorder="1" applyAlignment="1">
      <alignment horizontal="justify" vertical="center"/>
    </xf>
    <xf numFmtId="176" fontId="0" fillId="0" borderId="12" xfId="0" applyNumberFormat="1" applyBorder="1" applyAlignment="1">
      <alignment vertical="center" wrapText="1"/>
    </xf>
    <xf numFmtId="0" fontId="4" fillId="0" borderId="5" xfId="0" applyFont="1" applyBorder="1">
      <alignment vertical="center"/>
    </xf>
    <xf numFmtId="0" fontId="4" fillId="0" borderId="7" xfId="0" applyFont="1" applyBorder="1">
      <alignment vertical="center"/>
    </xf>
    <xf numFmtId="0" fontId="4" fillId="0" borderId="6" xfId="0" applyFont="1" applyBorder="1">
      <alignment vertical="center"/>
    </xf>
    <xf numFmtId="41" fontId="4" fillId="0" borderId="1" xfId="0" applyNumberFormat="1" applyFont="1" applyBorder="1" applyAlignment="1">
      <alignment vertical="center" shrinkToFit="1"/>
    </xf>
    <xf numFmtId="41" fontId="4" fillId="0" borderId="3" xfId="1" applyNumberFormat="1" applyFont="1" applyFill="1" applyBorder="1" applyAlignment="1">
      <alignment horizontal="right" vertical="center" shrinkToFit="1"/>
    </xf>
    <xf numFmtId="41" fontId="4" fillId="0" borderId="1" xfId="0" applyNumberFormat="1" applyFont="1" applyBorder="1" applyAlignment="1">
      <alignment vertical="center" wrapText="1"/>
    </xf>
    <xf numFmtId="0" fontId="0" fillId="0" borderId="12" xfId="0" applyBorder="1" applyAlignment="1">
      <alignment horizontal="justify" vertical="center" wrapText="1"/>
    </xf>
    <xf numFmtId="0" fontId="0" fillId="0" borderId="13" xfId="0" applyBorder="1" applyAlignment="1">
      <alignment horizontal="justify" vertical="center" wrapText="1"/>
    </xf>
    <xf numFmtId="41" fontId="0" fillId="0" borderId="13" xfId="0" applyNumberFormat="1" applyBorder="1" applyAlignment="1">
      <alignment vertical="center" shrinkToFit="1"/>
    </xf>
    <xf numFmtId="41" fontId="0" fillId="0" borderId="10" xfId="1" applyNumberFormat="1" applyFont="1" applyFill="1" applyBorder="1" applyAlignment="1">
      <alignment horizontal="right" vertical="center" shrinkToFit="1"/>
    </xf>
    <xf numFmtId="41" fontId="0" fillId="0" borderId="1" xfId="0" applyNumberFormat="1" applyBorder="1" applyAlignment="1">
      <alignment vertical="center" shrinkToFit="1"/>
    </xf>
    <xf numFmtId="41" fontId="0" fillId="0" borderId="13" xfId="0" applyNumberFormat="1" applyBorder="1" applyAlignment="1">
      <alignment vertical="center" wrapText="1"/>
    </xf>
    <xf numFmtId="176" fontId="0" fillId="0" borderId="4" xfId="0" applyNumberFormat="1" applyBorder="1" applyAlignment="1">
      <alignment vertical="center" wrapText="1"/>
    </xf>
    <xf numFmtId="0" fontId="4" fillId="0" borderId="15" xfId="0" applyFont="1" applyBorder="1" applyAlignment="1">
      <alignment horizontal="center" vertical="center"/>
    </xf>
    <xf numFmtId="41" fontId="6" fillId="0" borderId="14" xfId="2" applyNumberFormat="1" applyFont="1" applyBorder="1" applyAlignment="1">
      <alignment vertical="top" shrinkToFit="1"/>
    </xf>
    <xf numFmtId="41" fontId="6" fillId="0" borderId="16" xfId="1" applyNumberFormat="1" applyFont="1" applyFill="1" applyBorder="1" applyAlignment="1">
      <alignment horizontal="right" vertical="center"/>
    </xf>
    <xf numFmtId="177" fontId="6" fillId="0" borderId="17" xfId="2" applyNumberFormat="1" applyFont="1" applyBorder="1" applyAlignment="1">
      <alignment vertical="top" wrapText="1"/>
    </xf>
    <xf numFmtId="0" fontId="8" fillId="0" borderId="0" xfId="0" applyFont="1">
      <alignment vertical="center"/>
    </xf>
    <xf numFmtId="0" fontId="8" fillId="0" borderId="0" xfId="0" applyFont="1" applyAlignment="1">
      <alignment horizontal="right" vertical="center"/>
    </xf>
    <xf numFmtId="178" fontId="4" fillId="0" borderId="0" xfId="0" applyNumberFormat="1" applyFont="1">
      <alignment vertical="center"/>
    </xf>
    <xf numFmtId="38" fontId="4" fillId="0" borderId="1" xfId="1" applyFont="1" applyFill="1" applyBorder="1" applyAlignment="1">
      <alignment horizontal="center" vertical="center"/>
    </xf>
    <xf numFmtId="38" fontId="4" fillId="0" borderId="3" xfId="1" applyFont="1" applyFill="1" applyBorder="1" applyAlignment="1">
      <alignment horizontal="center" vertical="center"/>
    </xf>
    <xf numFmtId="38" fontId="4" fillId="0" borderId="5" xfId="1" applyFont="1" applyFill="1" applyBorder="1" applyAlignment="1">
      <alignment horizontal="center" vertical="center"/>
    </xf>
    <xf numFmtId="38" fontId="4" fillId="0" borderId="7" xfId="1" applyFont="1" applyFill="1" applyBorder="1" applyAlignment="1">
      <alignment horizontal="center" vertical="center"/>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38" fontId="5" fillId="0" borderId="1" xfId="1" applyFont="1" applyFill="1" applyBorder="1" applyAlignment="1">
      <alignment horizontal="center" vertical="center"/>
    </xf>
    <xf numFmtId="38" fontId="5" fillId="0" borderId="3" xfId="1" applyFont="1" applyFill="1" applyBorder="1" applyAlignment="1">
      <alignment horizontal="center" vertical="center"/>
    </xf>
    <xf numFmtId="38" fontId="5" fillId="0" borderId="5" xfId="1" applyFont="1" applyFill="1" applyBorder="1" applyAlignment="1">
      <alignment horizontal="center" vertical="center"/>
    </xf>
    <xf numFmtId="38" fontId="5" fillId="0" borderId="7" xfId="1" applyFont="1" applyFill="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cellXfs>
  <cellStyles count="3">
    <cellStyle name="桁区切り" xfId="1" builtinId="6"/>
    <cellStyle name="標準" xfId="0" builtinId="0"/>
    <cellStyle name="標準_190706 別紙2（経済産業省）" xfId="2" xr:uid="{2B50F83B-6DCC-4A87-AD64-713B440056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C984D-9B57-4A9A-9A68-E38733F4568E}">
  <sheetPr>
    <pageSetUpPr fitToPage="1"/>
  </sheetPr>
  <dimension ref="A1:AM74"/>
  <sheetViews>
    <sheetView tabSelected="1" view="pageBreakPreview" zoomScale="80" zoomScaleNormal="85" zoomScaleSheetLayoutView="80" workbookViewId="0"/>
  </sheetViews>
  <sheetFormatPr defaultColWidth="9" defaultRowHeight="13.3" x14ac:dyDescent="0.25"/>
  <cols>
    <col min="1" max="2" width="2.69140625" style="3" customWidth="1"/>
    <col min="3" max="3" width="26.3828125" style="3" customWidth="1"/>
    <col min="4" max="5" width="26.3046875" style="3" customWidth="1"/>
    <col min="6" max="6" width="28.84375" style="3" customWidth="1"/>
    <col min="7" max="7" width="15.3828125" style="3" customWidth="1"/>
    <col min="8" max="8" width="5.15234375" style="4" customWidth="1"/>
    <col min="9" max="9" width="15.3828125" style="4" customWidth="1"/>
    <col min="10" max="10" width="5.15234375" style="4" customWidth="1"/>
    <col min="11" max="11" width="15.3828125" style="4" customWidth="1"/>
    <col min="12" max="12" width="5.15234375" style="4" customWidth="1"/>
    <col min="13" max="13" width="15.3828125" style="4" customWidth="1"/>
    <col min="14" max="14" width="5.15234375" style="4" customWidth="1"/>
    <col min="15" max="15" width="15.3828125" style="4" customWidth="1"/>
    <col min="16" max="16" width="5.15234375" style="4" customWidth="1"/>
    <col min="17" max="17" width="15.3828125" style="4" customWidth="1"/>
    <col min="18" max="18" width="5.15234375" style="4" customWidth="1"/>
    <col min="19" max="19" width="15.3828125" style="4" customWidth="1"/>
    <col min="20" max="20" width="5.15234375" style="4" customWidth="1"/>
    <col min="21" max="21" width="15.3828125" style="4" customWidth="1"/>
    <col min="22" max="22" width="5.15234375" style="4" customWidth="1"/>
    <col min="23" max="23" width="15.3828125" style="4" customWidth="1"/>
    <col min="24" max="24" width="5.15234375" style="4" customWidth="1"/>
    <col min="25" max="25" width="23.15234375" style="3" customWidth="1"/>
    <col min="26" max="26" width="13" style="3" bestFit="1" customWidth="1"/>
    <col min="27" max="16384" width="9" style="3"/>
  </cols>
  <sheetData>
    <row r="1" spans="1:26" ht="27.9" x14ac:dyDescent="0.25">
      <c r="A1" s="1" t="s">
        <v>0</v>
      </c>
      <c r="B1" s="2"/>
      <c r="C1" s="2"/>
      <c r="D1" s="2"/>
      <c r="E1" s="2"/>
      <c r="F1" s="2"/>
      <c r="G1" s="2"/>
      <c r="H1" s="2"/>
      <c r="I1" s="2"/>
      <c r="J1" s="2"/>
      <c r="K1" s="2"/>
      <c r="L1" s="2"/>
      <c r="M1" s="2"/>
      <c r="N1" s="2"/>
      <c r="O1" s="2"/>
      <c r="P1" s="2"/>
      <c r="Q1" s="2"/>
      <c r="R1" s="2"/>
      <c r="S1" s="2"/>
      <c r="T1" s="2"/>
      <c r="U1" s="2"/>
      <c r="V1" s="2"/>
      <c r="W1" s="2"/>
      <c r="X1" s="2"/>
      <c r="Y1" s="2"/>
    </row>
    <row r="2" spans="1:26" ht="25.5" customHeight="1" x14ac:dyDescent="0.25"/>
    <row r="3" spans="1:26" x14ac:dyDescent="0.25">
      <c r="A3" s="3" t="s">
        <v>1</v>
      </c>
      <c r="Y3" s="4" t="s">
        <v>2</v>
      </c>
    </row>
    <row r="4" spans="1:26" x14ac:dyDescent="0.25">
      <c r="A4" s="65" t="s">
        <v>3</v>
      </c>
      <c r="B4" s="66"/>
      <c r="C4" s="67"/>
      <c r="D4" s="56" t="s">
        <v>4</v>
      </c>
      <c r="E4" s="56" t="s">
        <v>5</v>
      </c>
      <c r="F4" s="56" t="s">
        <v>6</v>
      </c>
      <c r="G4" s="52" t="s">
        <v>7</v>
      </c>
      <c r="H4" s="53"/>
      <c r="I4" s="52" t="s">
        <v>8</v>
      </c>
      <c r="J4" s="53"/>
      <c r="K4" s="52" t="s">
        <v>9</v>
      </c>
      <c r="L4" s="53"/>
      <c r="M4" s="52" t="s">
        <v>10</v>
      </c>
      <c r="N4" s="53"/>
      <c r="O4" s="61" t="s">
        <v>11</v>
      </c>
      <c r="P4" s="62"/>
      <c r="Q4" s="52" t="s">
        <v>12</v>
      </c>
      <c r="R4" s="53"/>
      <c r="S4" s="52" t="s">
        <v>13</v>
      </c>
      <c r="T4" s="53"/>
      <c r="U4" s="52" t="s">
        <v>14</v>
      </c>
      <c r="V4" s="53"/>
      <c r="W4" s="52" t="s">
        <v>15</v>
      </c>
      <c r="X4" s="53"/>
      <c r="Y4" s="56" t="s">
        <v>16</v>
      </c>
    </row>
    <row r="5" spans="1:26" x14ac:dyDescent="0.25">
      <c r="A5" s="68"/>
      <c r="B5" s="69"/>
      <c r="C5" s="70"/>
      <c r="D5" s="57"/>
      <c r="E5" s="57"/>
      <c r="F5" s="57"/>
      <c r="G5" s="54"/>
      <c r="H5" s="55"/>
      <c r="I5" s="54"/>
      <c r="J5" s="55"/>
      <c r="K5" s="54"/>
      <c r="L5" s="55"/>
      <c r="M5" s="54"/>
      <c r="N5" s="55"/>
      <c r="O5" s="63"/>
      <c r="P5" s="64"/>
      <c r="Q5" s="54"/>
      <c r="R5" s="55"/>
      <c r="S5" s="54"/>
      <c r="T5" s="55"/>
      <c r="U5" s="54"/>
      <c r="V5" s="55"/>
      <c r="W5" s="54"/>
      <c r="X5" s="55"/>
      <c r="Y5" s="57"/>
    </row>
    <row r="6" spans="1:26" ht="24" customHeight="1" x14ac:dyDescent="0.25">
      <c r="A6" s="5" t="s">
        <v>17</v>
      </c>
      <c r="B6" s="6" t="s">
        <v>18</v>
      </c>
      <c r="C6" s="7"/>
      <c r="D6" s="8"/>
      <c r="E6" s="9"/>
      <c r="F6" s="10"/>
      <c r="G6" s="11">
        <f>SUM(G7)</f>
        <v>160710000</v>
      </c>
      <c r="H6" s="12"/>
      <c r="I6" s="13">
        <f>SUM(,I7)</f>
        <v>8808000</v>
      </c>
      <c r="J6" s="12"/>
      <c r="K6" s="13">
        <f>SUM(K7)</f>
        <v>0</v>
      </c>
      <c r="L6" s="12"/>
      <c r="M6" s="13">
        <f>SUM(M7)</f>
        <v>0</v>
      </c>
      <c r="N6" s="12"/>
      <c r="O6" s="13">
        <f>SUM(O7)</f>
        <v>0</v>
      </c>
      <c r="P6" s="12"/>
      <c r="Q6" s="13">
        <f>SUM(Q7)</f>
        <v>169518000</v>
      </c>
      <c r="R6" s="12"/>
      <c r="S6" s="13">
        <f>SUM(S7)</f>
        <v>118799213</v>
      </c>
      <c r="T6" s="12"/>
      <c r="U6" s="13">
        <f>SUM(U7)</f>
        <v>31574000</v>
      </c>
      <c r="V6" s="12"/>
      <c r="W6" s="13">
        <f>SUM(W7)</f>
        <v>19144787</v>
      </c>
      <c r="X6" s="14"/>
      <c r="Y6" s="15"/>
      <c r="Z6" s="16"/>
    </row>
    <row r="7" spans="1:26" ht="37.5" customHeight="1" x14ac:dyDescent="0.25">
      <c r="A7" s="17"/>
      <c r="C7" s="18" t="s">
        <v>19</v>
      </c>
      <c r="D7" s="19" t="s">
        <v>20</v>
      </c>
      <c r="E7" s="19" t="s">
        <v>21</v>
      </c>
      <c r="F7" s="19" t="s">
        <v>22</v>
      </c>
      <c r="G7" s="20">
        <v>160710000</v>
      </c>
      <c r="H7" s="21"/>
      <c r="I7" s="20">
        <v>8808000</v>
      </c>
      <c r="J7" s="21"/>
      <c r="K7" s="20">
        <v>0</v>
      </c>
      <c r="L7" s="21"/>
      <c r="M7" s="20">
        <v>0</v>
      </c>
      <c r="N7" s="21"/>
      <c r="O7" s="20">
        <v>0</v>
      </c>
      <c r="P7" s="21"/>
      <c r="Q7" s="20">
        <f t="shared" ref="Q7" si="0">SUM(G7,I7,K7,M7,O7)</f>
        <v>169518000</v>
      </c>
      <c r="R7" s="21"/>
      <c r="S7" s="20">
        <v>118799213</v>
      </c>
      <c r="T7" s="21"/>
      <c r="U7" s="20">
        <v>31574000</v>
      </c>
      <c r="V7" s="21"/>
      <c r="W7" s="20">
        <f t="shared" ref="W7" si="1">Q7-S7-U7</f>
        <v>19144787</v>
      </c>
      <c r="X7" s="21"/>
      <c r="Y7" s="22"/>
      <c r="Z7" s="16"/>
    </row>
    <row r="8" spans="1:26" ht="24" customHeight="1" x14ac:dyDescent="0.25">
      <c r="A8" s="5" t="s">
        <v>23</v>
      </c>
      <c r="B8" s="6" t="s">
        <v>24</v>
      </c>
      <c r="C8" s="7"/>
      <c r="D8" s="8"/>
      <c r="E8" s="9"/>
      <c r="F8" s="10"/>
      <c r="G8" s="11">
        <f>SUM(G9,G12,G13,G14,G15)</f>
        <v>35855792000</v>
      </c>
      <c r="H8" s="12"/>
      <c r="I8" s="11">
        <f>SUM(I9,I12,I13,I14,I15)</f>
        <v>12892000</v>
      </c>
      <c r="J8" s="12"/>
      <c r="K8" s="11">
        <f>SUM(K9,K12,K13,K14,K15)</f>
        <v>0</v>
      </c>
      <c r="L8" s="12"/>
      <c r="M8" s="11">
        <f>SUM(M9,M12,M13,M14,M15)</f>
        <v>0</v>
      </c>
      <c r="N8" s="12"/>
      <c r="O8" s="11">
        <f>SUM(O9,O12,O13,O14,O15)</f>
        <v>0</v>
      </c>
      <c r="P8" s="12"/>
      <c r="Q8" s="11">
        <f>SUM(Q9,Q12,Q13,Q14,Q15)</f>
        <v>35868684000</v>
      </c>
      <c r="R8" s="12"/>
      <c r="S8" s="11">
        <f>SUM(S9,S12,S13,S14,S15)</f>
        <v>34938014849</v>
      </c>
      <c r="T8" s="12"/>
      <c r="U8" s="11">
        <f>SUM(U9,U12,U13,U14,U15)</f>
        <v>0</v>
      </c>
      <c r="V8" s="12"/>
      <c r="W8" s="11">
        <f>SUM(W9,W12,W13,W14,W15)</f>
        <v>930669151</v>
      </c>
      <c r="X8" s="14"/>
      <c r="Y8" s="23"/>
      <c r="Z8" s="16"/>
    </row>
    <row r="9" spans="1:26" ht="24" customHeight="1" x14ac:dyDescent="0.25">
      <c r="A9" s="17"/>
      <c r="C9" s="18" t="s">
        <v>25</v>
      </c>
      <c r="D9" s="19"/>
      <c r="E9" s="19"/>
      <c r="F9" s="19"/>
      <c r="G9" s="20">
        <f>SUM(G10,G11)</f>
        <v>35800610000</v>
      </c>
      <c r="H9" s="21"/>
      <c r="I9" s="20">
        <f>SUM(I10,I11)</f>
        <v>0</v>
      </c>
      <c r="J9" s="21"/>
      <c r="K9" s="20">
        <f>SUM(K10,K11)</f>
        <v>0</v>
      </c>
      <c r="L9" s="21"/>
      <c r="M9" s="20">
        <f>SUM(M10,M11)</f>
        <v>0</v>
      </c>
      <c r="N9" s="21"/>
      <c r="O9" s="20">
        <f>SUM(O10,O11)</f>
        <v>0</v>
      </c>
      <c r="P9" s="21"/>
      <c r="Q9" s="20">
        <f>SUM(Q10,Q11)</f>
        <v>35800610000</v>
      </c>
      <c r="R9" s="21"/>
      <c r="S9" s="20">
        <f>SUM(S10,S11)</f>
        <v>34889225960</v>
      </c>
      <c r="T9" s="21"/>
      <c r="U9" s="20">
        <f>SUM(U10,U11)</f>
        <v>0</v>
      </c>
      <c r="V9" s="21"/>
      <c r="W9" s="20">
        <f>SUM(W10,W11)</f>
        <v>911384040</v>
      </c>
      <c r="X9" s="21"/>
      <c r="Y9" s="24"/>
      <c r="Z9" s="16"/>
    </row>
    <row r="10" spans="1:26" ht="37.5" customHeight="1" x14ac:dyDescent="0.25">
      <c r="A10" s="17"/>
      <c r="C10" s="18"/>
      <c r="D10" s="19" t="s">
        <v>20</v>
      </c>
      <c r="E10" s="19" t="s">
        <v>26</v>
      </c>
      <c r="F10" s="18" t="s">
        <v>27</v>
      </c>
      <c r="G10" s="20">
        <v>18785088000</v>
      </c>
      <c r="H10" s="21"/>
      <c r="I10" s="20">
        <v>0</v>
      </c>
      <c r="J10" s="21"/>
      <c r="K10" s="20">
        <v>0</v>
      </c>
      <c r="L10" s="21"/>
      <c r="M10" s="20">
        <v>0</v>
      </c>
      <c r="N10" s="21"/>
      <c r="O10" s="20">
        <v>0</v>
      </c>
      <c r="P10" s="21"/>
      <c r="Q10" s="20">
        <f t="shared" ref="Q10:Q15" si="2">SUM(G10,I10,K10,M10,O10)</f>
        <v>18785088000</v>
      </c>
      <c r="R10" s="21"/>
      <c r="S10" s="20">
        <v>17873703960</v>
      </c>
      <c r="T10" s="21"/>
      <c r="U10" s="25">
        <v>0</v>
      </c>
      <c r="V10" s="21"/>
      <c r="W10" s="20">
        <f t="shared" ref="W10:W15" si="3">Q10-S10-U10</f>
        <v>911384040</v>
      </c>
      <c r="X10" s="21"/>
      <c r="Y10" s="24"/>
      <c r="Z10" s="16"/>
    </row>
    <row r="11" spans="1:26" ht="37.5" customHeight="1" x14ac:dyDescent="0.25">
      <c r="A11" s="17"/>
      <c r="C11" s="18"/>
      <c r="D11" s="19" t="s">
        <v>20</v>
      </c>
      <c r="E11" s="19" t="s">
        <v>28</v>
      </c>
      <c r="F11" s="18" t="s">
        <v>29</v>
      </c>
      <c r="G11" s="20">
        <v>17015522000</v>
      </c>
      <c r="H11" s="21"/>
      <c r="I11" s="20">
        <v>0</v>
      </c>
      <c r="J11" s="21"/>
      <c r="K11" s="20">
        <v>0</v>
      </c>
      <c r="L11" s="21"/>
      <c r="M11" s="20">
        <v>0</v>
      </c>
      <c r="N11" s="21"/>
      <c r="O11" s="20">
        <v>0</v>
      </c>
      <c r="P11" s="21"/>
      <c r="Q11" s="20">
        <f t="shared" si="2"/>
        <v>17015522000</v>
      </c>
      <c r="R11" s="21"/>
      <c r="S11" s="20">
        <v>17015522000</v>
      </c>
      <c r="T11" s="21"/>
      <c r="U11" s="25">
        <v>0</v>
      </c>
      <c r="V11" s="21"/>
      <c r="W11" s="20">
        <f t="shared" si="3"/>
        <v>0</v>
      </c>
      <c r="X11" s="21"/>
      <c r="Y11" s="24"/>
      <c r="Z11" s="16"/>
    </row>
    <row r="12" spans="1:26" ht="24" customHeight="1" x14ac:dyDescent="0.25">
      <c r="A12" s="17"/>
      <c r="C12" s="26" t="s">
        <v>30</v>
      </c>
      <c r="D12" s="27" t="s">
        <v>20</v>
      </c>
      <c r="E12" s="28" t="s">
        <v>31</v>
      </c>
      <c r="F12" s="28" t="s">
        <v>32</v>
      </c>
      <c r="G12" s="29">
        <v>16259000</v>
      </c>
      <c r="H12" s="21"/>
      <c r="I12" s="29">
        <v>4632000</v>
      </c>
      <c r="J12" s="21"/>
      <c r="K12" s="29">
        <v>0</v>
      </c>
      <c r="L12" s="21"/>
      <c r="M12" s="29">
        <v>0</v>
      </c>
      <c r="N12" s="21"/>
      <c r="O12" s="29">
        <v>0</v>
      </c>
      <c r="P12" s="21"/>
      <c r="Q12" s="20">
        <f t="shared" si="2"/>
        <v>20891000</v>
      </c>
      <c r="R12" s="21"/>
      <c r="S12" s="29">
        <v>18142773</v>
      </c>
      <c r="T12" s="21"/>
      <c r="U12" s="25">
        <v>0</v>
      </c>
      <c r="V12" s="21"/>
      <c r="W12" s="20">
        <f t="shared" si="3"/>
        <v>2748227</v>
      </c>
      <c r="X12" s="21"/>
      <c r="Y12" s="24"/>
      <c r="Z12" s="16"/>
    </row>
    <row r="13" spans="1:26" ht="37.5" customHeight="1" x14ac:dyDescent="0.25">
      <c r="A13" s="17"/>
      <c r="C13" s="18" t="s">
        <v>33</v>
      </c>
      <c r="D13" s="30" t="s">
        <v>20</v>
      </c>
      <c r="E13" s="19" t="s">
        <v>26</v>
      </c>
      <c r="F13" s="18" t="s">
        <v>34</v>
      </c>
      <c r="G13" s="29">
        <v>12180000</v>
      </c>
      <c r="H13" s="21"/>
      <c r="I13" s="29">
        <v>0</v>
      </c>
      <c r="J13" s="21"/>
      <c r="K13" s="29">
        <v>0</v>
      </c>
      <c r="L13" s="21"/>
      <c r="M13" s="29">
        <v>0</v>
      </c>
      <c r="N13" s="21"/>
      <c r="O13" s="29">
        <v>0</v>
      </c>
      <c r="P13" s="21"/>
      <c r="Q13" s="20">
        <f t="shared" si="2"/>
        <v>12180000</v>
      </c>
      <c r="R13" s="21"/>
      <c r="S13" s="29">
        <v>8527410</v>
      </c>
      <c r="T13" s="21"/>
      <c r="U13" s="25">
        <v>0</v>
      </c>
      <c r="V13" s="21"/>
      <c r="W13" s="20">
        <f t="shared" si="3"/>
        <v>3652590</v>
      </c>
      <c r="X13" s="21"/>
      <c r="Y13" s="24"/>
      <c r="Z13" s="16"/>
    </row>
    <row r="14" spans="1:26" ht="37.5" customHeight="1" x14ac:dyDescent="0.25">
      <c r="A14" s="17"/>
      <c r="C14" s="18" t="s">
        <v>35</v>
      </c>
      <c r="D14" s="30" t="s">
        <v>36</v>
      </c>
      <c r="E14" s="19" t="s">
        <v>37</v>
      </c>
      <c r="F14" s="18" t="s">
        <v>38</v>
      </c>
      <c r="G14" s="29">
        <v>11169000</v>
      </c>
      <c r="H14" s="21"/>
      <c r="I14" s="29">
        <v>8260000</v>
      </c>
      <c r="J14" s="21"/>
      <c r="K14" s="29">
        <v>0</v>
      </c>
      <c r="L14" s="21"/>
      <c r="M14" s="29">
        <v>0</v>
      </c>
      <c r="N14" s="21"/>
      <c r="O14" s="29">
        <v>0</v>
      </c>
      <c r="P14" s="21"/>
      <c r="Q14" s="20">
        <f t="shared" si="2"/>
        <v>19429000</v>
      </c>
      <c r="R14" s="21"/>
      <c r="S14" s="29">
        <v>13434679</v>
      </c>
      <c r="T14" s="21"/>
      <c r="U14" s="25">
        <v>0</v>
      </c>
      <c r="V14" s="21"/>
      <c r="W14" s="20">
        <f t="shared" si="3"/>
        <v>5994321</v>
      </c>
      <c r="X14" s="21"/>
      <c r="Y14" s="24"/>
      <c r="Z14" s="16"/>
    </row>
    <row r="15" spans="1:26" ht="37.5" customHeight="1" x14ac:dyDescent="0.25">
      <c r="A15" s="17"/>
      <c r="C15" s="18" t="s">
        <v>39</v>
      </c>
      <c r="D15" s="30" t="s">
        <v>20</v>
      </c>
      <c r="E15" s="19" t="s">
        <v>37</v>
      </c>
      <c r="F15" s="18" t="s">
        <v>40</v>
      </c>
      <c r="G15" s="29">
        <v>15574000</v>
      </c>
      <c r="H15" s="21"/>
      <c r="I15" s="29">
        <v>0</v>
      </c>
      <c r="J15" s="21"/>
      <c r="K15" s="29">
        <v>0</v>
      </c>
      <c r="L15" s="21"/>
      <c r="M15" s="29">
        <v>0</v>
      </c>
      <c r="N15" s="21"/>
      <c r="O15" s="29">
        <v>0</v>
      </c>
      <c r="P15" s="21"/>
      <c r="Q15" s="20">
        <f t="shared" si="2"/>
        <v>15574000</v>
      </c>
      <c r="R15" s="21"/>
      <c r="S15" s="29">
        <v>8684027</v>
      </c>
      <c r="T15" s="21"/>
      <c r="U15" s="25">
        <v>0</v>
      </c>
      <c r="V15" s="21"/>
      <c r="W15" s="20">
        <f t="shared" si="3"/>
        <v>6889973</v>
      </c>
      <c r="X15" s="21"/>
      <c r="Y15" s="24"/>
      <c r="Z15" s="16"/>
    </row>
    <row r="16" spans="1:26" ht="24" customHeight="1" x14ac:dyDescent="0.25">
      <c r="A16" s="5" t="s">
        <v>41</v>
      </c>
      <c r="B16" s="6" t="s">
        <v>42</v>
      </c>
      <c r="C16" s="8"/>
      <c r="D16" s="8"/>
      <c r="E16" s="9"/>
      <c r="F16" s="10"/>
      <c r="G16" s="11">
        <f>SUM(G17)</f>
        <v>44094000</v>
      </c>
      <c r="H16" s="12"/>
      <c r="I16" s="13">
        <f>SUM(,I17)</f>
        <v>0</v>
      </c>
      <c r="J16" s="12"/>
      <c r="K16" s="13">
        <f>SUM(K17)</f>
        <v>0</v>
      </c>
      <c r="L16" s="12"/>
      <c r="M16" s="13">
        <f>SUM(M17)</f>
        <v>0</v>
      </c>
      <c r="N16" s="12"/>
      <c r="O16" s="13">
        <f>SUM(O17)</f>
        <v>0</v>
      </c>
      <c r="P16" s="12"/>
      <c r="Q16" s="13">
        <f>SUM(Q17)</f>
        <v>44094000</v>
      </c>
      <c r="R16" s="12"/>
      <c r="S16" s="13">
        <f>SUM(S17)</f>
        <v>34639963</v>
      </c>
      <c r="T16" s="12"/>
      <c r="U16" s="13">
        <f>SUM(U17)</f>
        <v>0</v>
      </c>
      <c r="V16" s="12"/>
      <c r="W16" s="13">
        <f>SUM(W17)</f>
        <v>9454037</v>
      </c>
      <c r="X16" s="14"/>
      <c r="Y16" s="15"/>
      <c r="Z16" s="16"/>
    </row>
    <row r="17" spans="1:26" ht="48" customHeight="1" x14ac:dyDescent="0.25">
      <c r="A17" s="17"/>
      <c r="C17" s="18" t="s">
        <v>43</v>
      </c>
      <c r="D17" s="19" t="s">
        <v>44</v>
      </c>
      <c r="E17" s="19" t="s">
        <v>45</v>
      </c>
      <c r="F17" s="18" t="s">
        <v>46</v>
      </c>
      <c r="G17" s="20">
        <v>44094000</v>
      </c>
      <c r="H17" s="21"/>
      <c r="I17" s="20">
        <v>0</v>
      </c>
      <c r="J17" s="21"/>
      <c r="K17" s="20">
        <v>0</v>
      </c>
      <c r="L17" s="21"/>
      <c r="M17" s="20">
        <v>0</v>
      </c>
      <c r="N17" s="21"/>
      <c r="O17" s="20">
        <v>0</v>
      </c>
      <c r="P17" s="21"/>
      <c r="Q17" s="20">
        <f t="shared" ref="Q17:Q24" si="4">SUM(G17,I17,K17,M17,O17)</f>
        <v>44094000</v>
      </c>
      <c r="R17" s="21"/>
      <c r="S17" s="20">
        <v>34639963</v>
      </c>
      <c r="T17" s="21"/>
      <c r="U17" s="25">
        <v>0</v>
      </c>
      <c r="V17" s="21"/>
      <c r="W17" s="20">
        <f t="shared" ref="W17" si="5">Q17-S17-U17</f>
        <v>9454037</v>
      </c>
      <c r="X17" s="21"/>
      <c r="Y17" s="24"/>
      <c r="Z17" s="16"/>
    </row>
    <row r="18" spans="1:26" ht="24" customHeight="1" x14ac:dyDescent="0.25">
      <c r="A18" s="5" t="s">
        <v>47</v>
      </c>
      <c r="B18" s="6" t="s">
        <v>48</v>
      </c>
      <c r="C18" s="8"/>
      <c r="D18" s="8"/>
      <c r="E18" s="9"/>
      <c r="F18" s="10"/>
      <c r="G18" s="11">
        <f>SUM(G19)</f>
        <v>90905000</v>
      </c>
      <c r="H18" s="12"/>
      <c r="I18" s="13">
        <f>SUM(,I19)</f>
        <v>0</v>
      </c>
      <c r="J18" s="12"/>
      <c r="K18" s="13">
        <f>SUM(K19)</f>
        <v>0</v>
      </c>
      <c r="L18" s="12"/>
      <c r="M18" s="13">
        <f>SUM(M19)</f>
        <v>0</v>
      </c>
      <c r="N18" s="12"/>
      <c r="O18" s="13">
        <f>SUM(O19)</f>
        <v>0</v>
      </c>
      <c r="P18" s="12"/>
      <c r="Q18" s="13">
        <f>SUM(Q19)</f>
        <v>90905000</v>
      </c>
      <c r="R18" s="12"/>
      <c r="S18" s="13">
        <f>SUM(S19)</f>
        <v>53547596</v>
      </c>
      <c r="T18" s="12"/>
      <c r="U18" s="13">
        <f>SUM(U19)</f>
        <v>0</v>
      </c>
      <c r="V18" s="12"/>
      <c r="W18" s="13">
        <f>SUM(W19)</f>
        <v>37357404</v>
      </c>
      <c r="X18" s="14"/>
      <c r="Y18" s="15"/>
      <c r="Z18" s="16"/>
    </row>
    <row r="19" spans="1:26" ht="37.5" customHeight="1" x14ac:dyDescent="0.25">
      <c r="A19" s="17"/>
      <c r="C19" s="18" t="s">
        <v>49</v>
      </c>
      <c r="D19" s="19" t="s">
        <v>20</v>
      </c>
      <c r="E19" s="19" t="s">
        <v>50</v>
      </c>
      <c r="F19" s="18" t="s">
        <v>51</v>
      </c>
      <c r="G19" s="20">
        <v>90905000</v>
      </c>
      <c r="H19" s="21"/>
      <c r="I19" s="20">
        <v>0</v>
      </c>
      <c r="J19" s="21"/>
      <c r="K19" s="20">
        <v>0</v>
      </c>
      <c r="L19" s="21"/>
      <c r="M19" s="20">
        <v>0</v>
      </c>
      <c r="N19" s="21"/>
      <c r="O19" s="20">
        <v>0</v>
      </c>
      <c r="P19" s="21"/>
      <c r="Q19" s="20">
        <f t="shared" ref="Q19" si="6">SUM(G19,I19,K19,M19,O19)</f>
        <v>90905000</v>
      </c>
      <c r="R19" s="21"/>
      <c r="S19" s="20">
        <v>53547596</v>
      </c>
      <c r="T19" s="21"/>
      <c r="U19" s="25">
        <v>0</v>
      </c>
      <c r="V19" s="21"/>
      <c r="W19" s="20">
        <f t="shared" ref="W19" si="7">Q19-S19-U19</f>
        <v>37357404</v>
      </c>
      <c r="X19" s="21"/>
      <c r="Y19" s="24"/>
      <c r="Z19" s="16"/>
    </row>
    <row r="20" spans="1:26" ht="24" customHeight="1" x14ac:dyDescent="0.25">
      <c r="A20" s="5" t="s">
        <v>52</v>
      </c>
      <c r="B20" s="6" t="s">
        <v>53</v>
      </c>
      <c r="C20" s="7"/>
      <c r="D20" s="8"/>
      <c r="E20" s="9"/>
      <c r="F20" s="10"/>
      <c r="G20" s="11">
        <f>SUM(G21,G22)</f>
        <v>7466274000</v>
      </c>
      <c r="H20" s="12"/>
      <c r="I20" s="11">
        <f>SUM(I21,I22)</f>
        <v>242446300</v>
      </c>
      <c r="J20" s="12"/>
      <c r="K20" s="11">
        <f>SUM(K21,K22)</f>
        <v>27681000</v>
      </c>
      <c r="L20" s="12"/>
      <c r="M20" s="11">
        <f>SUM(M21,M22)</f>
        <v>0</v>
      </c>
      <c r="N20" s="12"/>
      <c r="O20" s="11">
        <f>SUM(O21,O22)</f>
        <v>0</v>
      </c>
      <c r="P20" s="12"/>
      <c r="Q20" s="11">
        <f>SUM(Q21,Q22)</f>
        <v>7736401300</v>
      </c>
      <c r="R20" s="12"/>
      <c r="S20" s="11">
        <f>SUM(S21,S22)</f>
        <v>7137513735</v>
      </c>
      <c r="T20" s="12"/>
      <c r="U20" s="11">
        <f>SUM(U21,U22)</f>
        <v>468535500</v>
      </c>
      <c r="V20" s="12"/>
      <c r="W20" s="11">
        <f>SUM(W21,W22)</f>
        <v>130352065</v>
      </c>
      <c r="X20" s="14"/>
      <c r="Y20" s="15"/>
      <c r="Z20" s="16"/>
    </row>
    <row r="21" spans="1:26" ht="53.15" x14ac:dyDescent="0.25">
      <c r="A21" s="17"/>
      <c r="C21" s="18" t="s">
        <v>54</v>
      </c>
      <c r="D21" s="19" t="s">
        <v>55</v>
      </c>
      <c r="E21" s="19" t="s">
        <v>56</v>
      </c>
      <c r="F21" s="19" t="s">
        <v>57</v>
      </c>
      <c r="G21" s="20">
        <v>5844487000</v>
      </c>
      <c r="H21" s="21"/>
      <c r="I21" s="20">
        <v>202400000</v>
      </c>
      <c r="J21" s="21"/>
      <c r="K21" s="20">
        <v>6580000</v>
      </c>
      <c r="L21" s="21"/>
      <c r="M21" s="20">
        <v>0</v>
      </c>
      <c r="N21" s="21"/>
      <c r="O21" s="20">
        <v>0</v>
      </c>
      <c r="P21" s="21"/>
      <c r="Q21" s="20">
        <f t="shared" si="4"/>
        <v>6053467000</v>
      </c>
      <c r="R21" s="21"/>
      <c r="S21" s="20">
        <v>5563276201</v>
      </c>
      <c r="T21" s="21"/>
      <c r="U21" s="25">
        <v>423809500</v>
      </c>
      <c r="V21" s="21"/>
      <c r="W21" s="20">
        <f t="shared" ref="W21:W24" si="8">Q21-S21-U21</f>
        <v>66381299</v>
      </c>
      <c r="X21" s="21"/>
      <c r="Y21" s="31" t="s">
        <v>58</v>
      </c>
      <c r="Z21" s="16"/>
    </row>
    <row r="22" spans="1:26" ht="37.5" customHeight="1" x14ac:dyDescent="0.25">
      <c r="A22" s="17"/>
      <c r="C22" s="18" t="s">
        <v>59</v>
      </c>
      <c r="D22" s="19"/>
      <c r="E22" s="19"/>
      <c r="F22" s="18"/>
      <c r="G22" s="20">
        <f>SUM(G23:G24)</f>
        <v>1621787000</v>
      </c>
      <c r="H22" s="21"/>
      <c r="I22" s="20">
        <f>SUM(I23:I24)</f>
        <v>40046300</v>
      </c>
      <c r="J22" s="21"/>
      <c r="K22" s="20">
        <f>SUM(K23:K24)</f>
        <v>21101000</v>
      </c>
      <c r="L22" s="21"/>
      <c r="M22" s="20">
        <f>SUM(M23:M24)</f>
        <v>0</v>
      </c>
      <c r="N22" s="21"/>
      <c r="O22" s="20">
        <f>SUM(O23:O24)</f>
        <v>0</v>
      </c>
      <c r="P22" s="21"/>
      <c r="Q22" s="20">
        <f>SUM(Q23:Q24)</f>
        <v>1682934300</v>
      </c>
      <c r="R22" s="21"/>
      <c r="S22" s="20">
        <f>SUM(S23:S24)</f>
        <v>1574237534</v>
      </c>
      <c r="T22" s="21"/>
      <c r="U22" s="20">
        <f>SUM(U23:U24)</f>
        <v>44726000</v>
      </c>
      <c r="V22" s="21"/>
      <c r="W22" s="20">
        <f>SUM(W23:W24)</f>
        <v>63970766</v>
      </c>
      <c r="X22" s="21"/>
      <c r="Y22" s="24"/>
      <c r="Z22" s="16"/>
    </row>
    <row r="23" spans="1:26" ht="53.15" x14ac:dyDescent="0.25">
      <c r="A23" s="17"/>
      <c r="C23" s="18"/>
      <c r="D23" s="8" t="s">
        <v>20</v>
      </c>
      <c r="E23" s="19" t="s">
        <v>60</v>
      </c>
      <c r="F23" s="19" t="s">
        <v>61</v>
      </c>
      <c r="G23" s="29">
        <v>48231000</v>
      </c>
      <c r="H23" s="21"/>
      <c r="I23" s="29">
        <v>0</v>
      </c>
      <c r="J23" s="21"/>
      <c r="K23" s="29">
        <v>1965000</v>
      </c>
      <c r="L23" s="21"/>
      <c r="M23" s="29">
        <v>0</v>
      </c>
      <c r="N23" s="21"/>
      <c r="O23" s="29">
        <v>0</v>
      </c>
      <c r="P23" s="21"/>
      <c r="Q23" s="20">
        <f t="shared" si="4"/>
        <v>50196000</v>
      </c>
      <c r="R23" s="21"/>
      <c r="S23" s="29">
        <v>45777727</v>
      </c>
      <c r="T23" s="21"/>
      <c r="U23" s="25">
        <v>0</v>
      </c>
      <c r="V23" s="21"/>
      <c r="W23" s="20">
        <f t="shared" si="8"/>
        <v>4418273</v>
      </c>
      <c r="X23" s="21"/>
      <c r="Y23" s="31" t="s">
        <v>62</v>
      </c>
      <c r="Z23" s="16"/>
    </row>
    <row r="24" spans="1:26" ht="45" customHeight="1" x14ac:dyDescent="0.25">
      <c r="A24" s="17"/>
      <c r="C24" s="18"/>
      <c r="D24" s="30" t="s">
        <v>55</v>
      </c>
      <c r="E24" s="19" t="s">
        <v>63</v>
      </c>
      <c r="F24" s="18" t="s">
        <v>64</v>
      </c>
      <c r="G24" s="29">
        <v>1573556000</v>
      </c>
      <c r="H24" s="21"/>
      <c r="I24" s="29">
        <v>40046300</v>
      </c>
      <c r="J24" s="21"/>
      <c r="K24" s="29">
        <v>19136000</v>
      </c>
      <c r="L24" s="21"/>
      <c r="M24" s="29">
        <v>0</v>
      </c>
      <c r="N24" s="21"/>
      <c r="O24" s="29">
        <v>0</v>
      </c>
      <c r="P24" s="21"/>
      <c r="Q24" s="20">
        <f t="shared" si="4"/>
        <v>1632738300</v>
      </c>
      <c r="R24" s="21"/>
      <c r="S24" s="29">
        <v>1528459807</v>
      </c>
      <c r="T24" s="21"/>
      <c r="U24" s="25">
        <v>44726000</v>
      </c>
      <c r="V24" s="21"/>
      <c r="W24" s="20">
        <f t="shared" si="8"/>
        <v>59552493</v>
      </c>
      <c r="X24" s="21"/>
      <c r="Y24" s="31" t="s">
        <v>65</v>
      </c>
      <c r="Z24" s="16"/>
    </row>
    <row r="25" spans="1:26" ht="24" customHeight="1" x14ac:dyDescent="0.25">
      <c r="A25" s="5" t="s">
        <v>66</v>
      </c>
      <c r="B25" s="6" t="s">
        <v>67</v>
      </c>
      <c r="C25" s="7"/>
      <c r="D25" s="8"/>
      <c r="E25" s="9"/>
      <c r="F25" s="10"/>
      <c r="G25" s="11">
        <f>SUM(G26,G29,G30)</f>
        <v>69959943000</v>
      </c>
      <c r="H25" s="12"/>
      <c r="I25" s="11">
        <f>SUM(I26,I29,I30)</f>
        <v>2930687000</v>
      </c>
      <c r="J25" s="12"/>
      <c r="K25" s="11">
        <f>SUM(K26,K29,K30)</f>
        <v>339447000</v>
      </c>
      <c r="L25" s="12"/>
      <c r="M25" s="11">
        <f>SUM(M26,M29,M30)</f>
        <v>0</v>
      </c>
      <c r="N25" s="12"/>
      <c r="O25" s="11">
        <f>SUM(O26,O29,O30)</f>
        <v>0</v>
      </c>
      <c r="P25" s="12"/>
      <c r="Q25" s="11">
        <f>SUM(Q26,Q29,Q30)</f>
        <v>73230077000</v>
      </c>
      <c r="R25" s="12"/>
      <c r="S25" s="11">
        <f>SUM(S26,S29,S30)</f>
        <v>69149433936</v>
      </c>
      <c r="T25" s="12"/>
      <c r="U25" s="11">
        <f>SUM(U26,U29,U30)</f>
        <v>2257276372</v>
      </c>
      <c r="V25" s="12"/>
      <c r="W25" s="11">
        <f>SUM(W26,W29,W30)</f>
        <v>1823366692</v>
      </c>
      <c r="X25" s="14"/>
      <c r="Y25" s="15"/>
      <c r="Z25" s="16"/>
    </row>
    <row r="26" spans="1:26" ht="37.5" customHeight="1" x14ac:dyDescent="0.25">
      <c r="A26" s="17"/>
      <c r="C26" s="18" t="s">
        <v>68</v>
      </c>
      <c r="D26" s="19"/>
      <c r="E26" s="19"/>
      <c r="F26" s="19"/>
      <c r="G26" s="20">
        <f>SUM(G27:G28)</f>
        <v>9341017000</v>
      </c>
      <c r="H26" s="21"/>
      <c r="I26" s="20">
        <f>SUM(I27:I28)</f>
        <v>2890881000</v>
      </c>
      <c r="J26" s="21"/>
      <c r="K26" s="20">
        <f>SUM(K27:K28)</f>
        <v>0</v>
      </c>
      <c r="L26" s="21"/>
      <c r="M26" s="20">
        <f>SUM(M27:M28)</f>
        <v>0</v>
      </c>
      <c r="N26" s="21"/>
      <c r="O26" s="20">
        <f>SUM(O27:O28)</f>
        <v>0</v>
      </c>
      <c r="P26" s="21"/>
      <c r="Q26" s="20">
        <f>SUM(Q27:Q28)</f>
        <v>12231898000</v>
      </c>
      <c r="R26" s="21"/>
      <c r="S26" s="20">
        <f>SUM(S27:S28)</f>
        <v>8972919001</v>
      </c>
      <c r="T26" s="21"/>
      <c r="U26" s="20">
        <f>SUM(U27:U28)</f>
        <v>1969445572</v>
      </c>
      <c r="V26" s="21"/>
      <c r="W26" s="20">
        <f>SUM(W27:W28)</f>
        <v>1289533427</v>
      </c>
      <c r="X26" s="21"/>
      <c r="Y26" s="24"/>
      <c r="Z26" s="16"/>
    </row>
    <row r="27" spans="1:26" ht="24" customHeight="1" x14ac:dyDescent="0.25">
      <c r="A27" s="17"/>
      <c r="C27" s="18"/>
      <c r="D27" s="19" t="s">
        <v>20</v>
      </c>
      <c r="E27" s="19" t="s">
        <v>69</v>
      </c>
      <c r="F27" s="19" t="s">
        <v>70</v>
      </c>
      <c r="G27" s="20">
        <v>148113000</v>
      </c>
      <c r="H27" s="21"/>
      <c r="I27" s="20">
        <v>0</v>
      </c>
      <c r="J27" s="21"/>
      <c r="K27" s="20">
        <v>0</v>
      </c>
      <c r="L27" s="21"/>
      <c r="M27" s="20">
        <v>0</v>
      </c>
      <c r="N27" s="21"/>
      <c r="O27" s="20">
        <v>0</v>
      </c>
      <c r="P27" s="21"/>
      <c r="Q27" s="20">
        <f t="shared" ref="Q27:Q30" si="9">SUM(G27,I27,K27,M27,O27)</f>
        <v>148113000</v>
      </c>
      <c r="R27" s="21"/>
      <c r="S27" s="29">
        <v>128414933</v>
      </c>
      <c r="T27" s="21"/>
      <c r="U27" s="25">
        <v>0</v>
      </c>
      <c r="V27" s="21"/>
      <c r="W27" s="20">
        <f t="shared" ref="W27:W30" si="10">Q27-S27-U27</f>
        <v>19698067</v>
      </c>
      <c r="X27" s="21"/>
      <c r="Y27" s="24"/>
      <c r="Z27" s="16"/>
    </row>
    <row r="28" spans="1:26" ht="37.5" customHeight="1" x14ac:dyDescent="0.25">
      <c r="A28" s="17"/>
      <c r="C28" s="18"/>
      <c r="D28" s="8" t="s">
        <v>71</v>
      </c>
      <c r="E28" s="19" t="s">
        <v>72</v>
      </c>
      <c r="F28" s="18" t="s">
        <v>73</v>
      </c>
      <c r="G28" s="29">
        <v>9192904000</v>
      </c>
      <c r="H28" s="21"/>
      <c r="I28" s="29">
        <v>2890881000</v>
      </c>
      <c r="J28" s="21"/>
      <c r="K28" s="29">
        <v>0</v>
      </c>
      <c r="L28" s="21"/>
      <c r="M28" s="29">
        <v>0</v>
      </c>
      <c r="N28" s="21"/>
      <c r="O28" s="29">
        <v>0</v>
      </c>
      <c r="P28" s="21"/>
      <c r="Q28" s="20">
        <f t="shared" si="9"/>
        <v>12083785000</v>
      </c>
      <c r="R28" s="21"/>
      <c r="S28" s="29">
        <v>8844504068</v>
      </c>
      <c r="T28" s="21"/>
      <c r="U28" s="25">
        <v>1969445572</v>
      </c>
      <c r="V28" s="21"/>
      <c r="W28" s="20">
        <f t="shared" si="10"/>
        <v>1269835360</v>
      </c>
      <c r="X28" s="21"/>
      <c r="Y28" s="24"/>
      <c r="Z28" s="16"/>
    </row>
    <row r="29" spans="1:26" ht="53.15" x14ac:dyDescent="0.25">
      <c r="A29" s="17"/>
      <c r="C29" s="18" t="s">
        <v>74</v>
      </c>
      <c r="D29" s="30" t="s">
        <v>71</v>
      </c>
      <c r="E29" s="19" t="s">
        <v>75</v>
      </c>
      <c r="F29" s="18" t="s">
        <v>76</v>
      </c>
      <c r="G29" s="29">
        <v>45523280000</v>
      </c>
      <c r="H29" s="21"/>
      <c r="I29" s="29">
        <v>39806000</v>
      </c>
      <c r="J29" s="21"/>
      <c r="K29" s="29">
        <v>339447000</v>
      </c>
      <c r="L29" s="21"/>
      <c r="M29" s="29">
        <v>0</v>
      </c>
      <c r="N29" s="21"/>
      <c r="O29" s="29">
        <v>0</v>
      </c>
      <c r="P29" s="21"/>
      <c r="Q29" s="20">
        <f t="shared" si="9"/>
        <v>45902533000</v>
      </c>
      <c r="R29" s="21"/>
      <c r="S29" s="29">
        <v>45494922711</v>
      </c>
      <c r="T29" s="21"/>
      <c r="U29" s="25">
        <v>287830800</v>
      </c>
      <c r="V29" s="21"/>
      <c r="W29" s="20">
        <f t="shared" si="10"/>
        <v>119779489</v>
      </c>
      <c r="X29" s="21"/>
      <c r="Y29" s="24" t="s">
        <v>77</v>
      </c>
      <c r="Z29" s="16"/>
    </row>
    <row r="30" spans="1:26" ht="48" customHeight="1" x14ac:dyDescent="0.25">
      <c r="A30" s="17"/>
      <c r="C30" s="18" t="s">
        <v>78</v>
      </c>
      <c r="D30" s="30" t="s">
        <v>71</v>
      </c>
      <c r="E30" s="19" t="s">
        <v>79</v>
      </c>
      <c r="F30" s="18" t="s">
        <v>80</v>
      </c>
      <c r="G30" s="29">
        <v>15095646000</v>
      </c>
      <c r="H30" s="21"/>
      <c r="I30" s="29">
        <v>0</v>
      </c>
      <c r="J30" s="21"/>
      <c r="K30" s="29">
        <v>0</v>
      </c>
      <c r="L30" s="21"/>
      <c r="M30" s="29">
        <v>0</v>
      </c>
      <c r="N30" s="21"/>
      <c r="O30" s="29">
        <v>0</v>
      </c>
      <c r="P30" s="21"/>
      <c r="Q30" s="20">
        <f t="shared" si="9"/>
        <v>15095646000</v>
      </c>
      <c r="R30" s="21"/>
      <c r="S30" s="29">
        <v>14681592224</v>
      </c>
      <c r="T30" s="21"/>
      <c r="U30" s="25">
        <v>0</v>
      </c>
      <c r="V30" s="21"/>
      <c r="W30" s="20">
        <f t="shared" si="10"/>
        <v>414053776</v>
      </c>
      <c r="X30" s="21"/>
      <c r="Y30" s="24"/>
      <c r="Z30" s="16"/>
    </row>
    <row r="31" spans="1:26" ht="24" customHeight="1" x14ac:dyDescent="0.25">
      <c r="A31" s="5" t="s">
        <v>81</v>
      </c>
      <c r="B31" s="6" t="s">
        <v>82</v>
      </c>
      <c r="C31" s="7"/>
      <c r="D31" s="8"/>
      <c r="E31" s="9"/>
      <c r="F31" s="10"/>
      <c r="G31" s="11">
        <f>SUM(G32,G35)</f>
        <v>13515442000</v>
      </c>
      <c r="H31" s="12"/>
      <c r="I31" s="11">
        <f>SUM(I32,I35)</f>
        <v>466130000</v>
      </c>
      <c r="J31" s="12"/>
      <c r="K31" s="11">
        <f>SUM(K32,K35)</f>
        <v>0</v>
      </c>
      <c r="L31" s="12"/>
      <c r="M31" s="11">
        <f>SUM(M32,M35)</f>
        <v>0</v>
      </c>
      <c r="N31" s="12"/>
      <c r="O31" s="11">
        <f>SUM(O32,O35)</f>
        <v>0</v>
      </c>
      <c r="P31" s="12"/>
      <c r="Q31" s="11">
        <f>SUM(Q32,Q35)</f>
        <v>13981572000</v>
      </c>
      <c r="R31" s="12"/>
      <c r="S31" s="11">
        <f>SUM(S32,S35)</f>
        <v>13065206009</v>
      </c>
      <c r="T31" s="12"/>
      <c r="U31" s="11">
        <f>SUM(U32,U35)</f>
        <v>480220000</v>
      </c>
      <c r="V31" s="12"/>
      <c r="W31" s="11">
        <f>SUM(W32,W35)</f>
        <v>436145991</v>
      </c>
      <c r="X31" s="14"/>
      <c r="Y31" s="15"/>
      <c r="Z31" s="16"/>
    </row>
    <row r="32" spans="1:26" ht="37.5" customHeight="1" x14ac:dyDescent="0.25">
      <c r="A32" s="17"/>
      <c r="C32" s="18" t="s">
        <v>83</v>
      </c>
      <c r="D32" s="19"/>
      <c r="E32" s="19"/>
      <c r="F32" s="19"/>
      <c r="G32" s="20">
        <f>SUM(G33:G34)</f>
        <v>13201324000</v>
      </c>
      <c r="H32" s="21"/>
      <c r="I32" s="20">
        <f>SUM(I33:I34)</f>
        <v>466130000</v>
      </c>
      <c r="J32" s="21"/>
      <c r="K32" s="20">
        <f>SUM(K33:K34)</f>
        <v>0</v>
      </c>
      <c r="L32" s="21"/>
      <c r="M32" s="20">
        <f>SUM(M33:M34)</f>
        <v>0</v>
      </c>
      <c r="N32" s="21"/>
      <c r="O32" s="20">
        <f>SUM(O33:O34)</f>
        <v>0</v>
      </c>
      <c r="P32" s="21"/>
      <c r="Q32" s="20">
        <f>SUM(Q33:Q34)</f>
        <v>13667454000</v>
      </c>
      <c r="R32" s="21"/>
      <c r="S32" s="20">
        <f>SUM(S33:S34)</f>
        <v>12796142533</v>
      </c>
      <c r="T32" s="21"/>
      <c r="U32" s="20">
        <f>SUM(U33:U34)</f>
        <v>480220000</v>
      </c>
      <c r="V32" s="21"/>
      <c r="W32" s="20">
        <f>SUM(W33:W34)</f>
        <v>391091467</v>
      </c>
      <c r="X32" s="21"/>
      <c r="Y32" s="24"/>
      <c r="Z32" s="16"/>
    </row>
    <row r="33" spans="1:26" ht="37.5" customHeight="1" x14ac:dyDescent="0.25">
      <c r="A33" s="17"/>
      <c r="C33" s="18"/>
      <c r="D33" s="19" t="s">
        <v>20</v>
      </c>
      <c r="E33" s="19" t="s">
        <v>84</v>
      </c>
      <c r="F33" s="18" t="s">
        <v>85</v>
      </c>
      <c r="G33" s="20">
        <v>564717000</v>
      </c>
      <c r="H33" s="21"/>
      <c r="I33" s="20">
        <v>466130000</v>
      </c>
      <c r="J33" s="21"/>
      <c r="K33" s="20">
        <v>0</v>
      </c>
      <c r="L33" s="21"/>
      <c r="M33" s="20">
        <v>0</v>
      </c>
      <c r="N33" s="21"/>
      <c r="O33" s="20">
        <v>0</v>
      </c>
      <c r="P33" s="21"/>
      <c r="Q33" s="20">
        <f t="shared" ref="Q33:Q34" si="11">SUM(G33,I33,K33,M33,O33)</f>
        <v>1030847000</v>
      </c>
      <c r="R33" s="21"/>
      <c r="S33" s="29">
        <v>524436226</v>
      </c>
      <c r="T33" s="21"/>
      <c r="U33" s="25">
        <v>474530000</v>
      </c>
      <c r="V33" s="21"/>
      <c r="W33" s="20">
        <f t="shared" ref="W33:W34" si="12">Q33-S33-U33</f>
        <v>31880774</v>
      </c>
      <c r="X33" s="21"/>
      <c r="Y33" s="24"/>
      <c r="Z33" s="16"/>
    </row>
    <row r="34" spans="1:26" ht="24" customHeight="1" x14ac:dyDescent="0.25">
      <c r="A34" s="17"/>
      <c r="C34" s="18"/>
      <c r="D34" s="8" t="s">
        <v>86</v>
      </c>
      <c r="E34" s="19" t="s">
        <v>87</v>
      </c>
      <c r="F34" s="18" t="s">
        <v>88</v>
      </c>
      <c r="G34" s="29">
        <v>12636607000</v>
      </c>
      <c r="H34" s="21"/>
      <c r="I34" s="29">
        <v>0</v>
      </c>
      <c r="J34" s="21"/>
      <c r="K34" s="29">
        <v>0</v>
      </c>
      <c r="L34" s="21"/>
      <c r="M34" s="29">
        <v>0</v>
      </c>
      <c r="N34" s="21"/>
      <c r="O34" s="29">
        <v>0</v>
      </c>
      <c r="P34" s="21"/>
      <c r="Q34" s="20">
        <f t="shared" si="11"/>
        <v>12636607000</v>
      </c>
      <c r="R34" s="21"/>
      <c r="S34" s="29">
        <v>12271706307</v>
      </c>
      <c r="T34" s="21"/>
      <c r="U34" s="25">
        <v>5690000</v>
      </c>
      <c r="V34" s="21"/>
      <c r="W34" s="20">
        <f t="shared" si="12"/>
        <v>359210693</v>
      </c>
      <c r="X34" s="21"/>
      <c r="Y34" s="24"/>
      <c r="Z34" s="16"/>
    </row>
    <row r="35" spans="1:26" ht="37.5" customHeight="1" x14ac:dyDescent="0.25">
      <c r="A35" s="17"/>
      <c r="C35" s="18" t="s">
        <v>89</v>
      </c>
      <c r="D35" s="19"/>
      <c r="E35" s="19"/>
      <c r="F35" s="19"/>
      <c r="G35" s="20">
        <f>SUM(G36,G37)</f>
        <v>314118000</v>
      </c>
      <c r="H35" s="21"/>
      <c r="I35" s="20">
        <f>SUM(I36,I37)</f>
        <v>0</v>
      </c>
      <c r="J35" s="21"/>
      <c r="K35" s="20">
        <f>SUM(K36,K37)</f>
        <v>0</v>
      </c>
      <c r="L35" s="21"/>
      <c r="M35" s="20">
        <f>SUM(M36,M37)</f>
        <v>0</v>
      </c>
      <c r="N35" s="21"/>
      <c r="O35" s="20">
        <f>SUM(O36,O37)</f>
        <v>0</v>
      </c>
      <c r="P35" s="21"/>
      <c r="Q35" s="20">
        <f>SUM(Q36,Q37)</f>
        <v>314118000</v>
      </c>
      <c r="R35" s="21"/>
      <c r="S35" s="20">
        <f>SUM(S36,S37)</f>
        <v>269063476</v>
      </c>
      <c r="T35" s="21"/>
      <c r="U35" s="20">
        <f>SUM(U36,U37)</f>
        <v>0</v>
      </c>
      <c r="V35" s="21"/>
      <c r="W35" s="20">
        <f>SUM(W36,W37)</f>
        <v>45054524</v>
      </c>
      <c r="X35" s="21"/>
      <c r="Y35" s="24"/>
      <c r="Z35" s="16"/>
    </row>
    <row r="36" spans="1:26" ht="37.5" customHeight="1" x14ac:dyDescent="0.25">
      <c r="A36" s="17"/>
      <c r="C36" s="18"/>
      <c r="D36" s="19" t="s">
        <v>20</v>
      </c>
      <c r="E36" s="19" t="s">
        <v>84</v>
      </c>
      <c r="F36" s="18" t="s">
        <v>90</v>
      </c>
      <c r="G36" s="20">
        <v>1591000</v>
      </c>
      <c r="H36" s="21"/>
      <c r="I36" s="20">
        <v>0</v>
      </c>
      <c r="J36" s="21"/>
      <c r="K36" s="20">
        <v>0</v>
      </c>
      <c r="L36" s="21"/>
      <c r="M36" s="20">
        <v>0</v>
      </c>
      <c r="N36" s="21"/>
      <c r="O36" s="20">
        <v>0</v>
      </c>
      <c r="P36" s="21"/>
      <c r="Q36" s="20">
        <f t="shared" ref="Q36:Q37" si="13">SUM(G36,I36,K36,M36,O36)</f>
        <v>1591000</v>
      </c>
      <c r="R36" s="21"/>
      <c r="S36" s="29">
        <v>237938</v>
      </c>
      <c r="T36" s="21"/>
      <c r="U36" s="25">
        <v>0</v>
      </c>
      <c r="V36" s="21"/>
      <c r="W36" s="20">
        <f t="shared" ref="W36:W37" si="14">Q36-S36-U36</f>
        <v>1353062</v>
      </c>
      <c r="X36" s="21"/>
      <c r="Y36" s="24"/>
      <c r="Z36" s="16"/>
    </row>
    <row r="37" spans="1:26" ht="24" customHeight="1" x14ac:dyDescent="0.25">
      <c r="A37" s="32"/>
      <c r="B37" s="33"/>
      <c r="C37" s="18"/>
      <c r="D37" s="8" t="s">
        <v>86</v>
      </c>
      <c r="E37" s="19" t="s">
        <v>87</v>
      </c>
      <c r="F37" s="18" t="s">
        <v>91</v>
      </c>
      <c r="G37" s="29">
        <v>312527000</v>
      </c>
      <c r="H37" s="21"/>
      <c r="I37" s="29">
        <v>0</v>
      </c>
      <c r="J37" s="21"/>
      <c r="K37" s="29">
        <v>0</v>
      </c>
      <c r="L37" s="21"/>
      <c r="M37" s="29">
        <v>0</v>
      </c>
      <c r="N37" s="21"/>
      <c r="O37" s="29">
        <v>0</v>
      </c>
      <c r="P37" s="21"/>
      <c r="Q37" s="20">
        <f t="shared" si="13"/>
        <v>312527000</v>
      </c>
      <c r="R37" s="21"/>
      <c r="S37" s="29">
        <v>268825538</v>
      </c>
      <c r="T37" s="21"/>
      <c r="U37" s="25">
        <v>0</v>
      </c>
      <c r="V37" s="21"/>
      <c r="W37" s="20">
        <f t="shared" si="14"/>
        <v>43701462</v>
      </c>
      <c r="X37" s="21"/>
      <c r="Y37" s="24"/>
      <c r="Z37" s="16"/>
    </row>
    <row r="38" spans="1:26" ht="24" customHeight="1" x14ac:dyDescent="0.25">
      <c r="A38" s="5" t="s">
        <v>92</v>
      </c>
      <c r="B38" s="6" t="s">
        <v>93</v>
      </c>
      <c r="C38" s="7"/>
      <c r="D38" s="8"/>
      <c r="E38" s="9"/>
      <c r="F38" s="10"/>
      <c r="G38" s="11">
        <f>SUM(G39)</f>
        <v>3127281000</v>
      </c>
      <c r="H38" s="12"/>
      <c r="I38" s="13">
        <f>SUM(I39)</f>
        <v>682042922</v>
      </c>
      <c r="J38" s="12"/>
      <c r="K38" s="13">
        <f>SUM(K39)</f>
        <v>0</v>
      </c>
      <c r="L38" s="12"/>
      <c r="M38" s="13">
        <f>SUM(M39)</f>
        <v>0</v>
      </c>
      <c r="N38" s="12"/>
      <c r="O38" s="13">
        <f>SUM(O39)</f>
        <v>0</v>
      </c>
      <c r="P38" s="12"/>
      <c r="Q38" s="13">
        <f>SUM(Q39)</f>
        <v>3809323922</v>
      </c>
      <c r="R38" s="12"/>
      <c r="S38" s="13">
        <f>SUM(S39)</f>
        <v>3479509460</v>
      </c>
      <c r="T38" s="12"/>
      <c r="U38" s="13">
        <f>SUM(U39)</f>
        <v>324876733</v>
      </c>
      <c r="V38" s="12"/>
      <c r="W38" s="13">
        <f>SUM(W39)</f>
        <v>4937729</v>
      </c>
      <c r="X38" s="14"/>
      <c r="Y38" s="15"/>
      <c r="Z38" s="16"/>
    </row>
    <row r="39" spans="1:26" ht="48" customHeight="1" x14ac:dyDescent="0.25">
      <c r="A39" s="32"/>
      <c r="B39" s="34"/>
      <c r="C39" s="18" t="s">
        <v>94</v>
      </c>
      <c r="D39" s="19" t="s">
        <v>95</v>
      </c>
      <c r="E39" s="19" t="s">
        <v>96</v>
      </c>
      <c r="F39" s="18" t="s">
        <v>97</v>
      </c>
      <c r="G39" s="20">
        <v>3127281000</v>
      </c>
      <c r="H39" s="21"/>
      <c r="I39" s="20">
        <v>682042922</v>
      </c>
      <c r="J39" s="21"/>
      <c r="K39" s="20">
        <v>0</v>
      </c>
      <c r="L39" s="21"/>
      <c r="M39" s="20">
        <v>0</v>
      </c>
      <c r="N39" s="21"/>
      <c r="O39" s="20">
        <v>0</v>
      </c>
      <c r="P39" s="21"/>
      <c r="Q39" s="20">
        <f t="shared" ref="Q39" si="15">SUM(G39,I39,K39,M39,O39)</f>
        <v>3809323922</v>
      </c>
      <c r="R39" s="21"/>
      <c r="S39" s="20">
        <v>3479509460</v>
      </c>
      <c r="T39" s="21"/>
      <c r="U39" s="25">
        <v>324876733</v>
      </c>
      <c r="V39" s="21"/>
      <c r="W39" s="20">
        <f t="shared" ref="W39" si="16">Q39-S39-U39</f>
        <v>4937729</v>
      </c>
      <c r="X39" s="21"/>
      <c r="Y39" s="24"/>
      <c r="Z39" s="16"/>
    </row>
    <row r="40" spans="1:26" ht="24" customHeight="1" x14ac:dyDescent="0.25">
      <c r="A40" s="5" t="s">
        <v>98</v>
      </c>
      <c r="B40" s="6" t="s">
        <v>99</v>
      </c>
      <c r="C40" s="7"/>
      <c r="D40" s="8"/>
      <c r="E40" s="9"/>
      <c r="F40" s="10"/>
      <c r="G40" s="11">
        <f>SUM(G41:G43)</f>
        <v>45712820000</v>
      </c>
      <c r="H40" s="12"/>
      <c r="I40" s="11">
        <f>SUM(I41:I43)</f>
        <v>11448782438</v>
      </c>
      <c r="J40" s="12"/>
      <c r="K40" s="11">
        <f>SUM(K41:K43)</f>
        <v>0</v>
      </c>
      <c r="L40" s="12"/>
      <c r="M40" s="11">
        <f>SUM(M41:M43)</f>
        <v>0</v>
      </c>
      <c r="N40" s="12"/>
      <c r="O40" s="11">
        <f>SUM(O41:O43)</f>
        <v>0</v>
      </c>
      <c r="P40" s="12"/>
      <c r="Q40" s="11">
        <f>SUM(Q41:Q43)</f>
        <v>57161602438</v>
      </c>
      <c r="R40" s="12"/>
      <c r="S40" s="11">
        <f>SUM(S41:S43)</f>
        <v>34334739906</v>
      </c>
      <c r="T40" s="12"/>
      <c r="U40" s="11">
        <f>SUM(U41:U43)</f>
        <v>21627946895</v>
      </c>
      <c r="V40" s="12"/>
      <c r="W40" s="11">
        <f>SUM(W41:W43)</f>
        <v>1198915637</v>
      </c>
      <c r="X40" s="14"/>
      <c r="Y40" s="15"/>
      <c r="Z40" s="16"/>
    </row>
    <row r="41" spans="1:26" ht="38.25" customHeight="1" x14ac:dyDescent="0.25">
      <c r="A41" s="17"/>
      <c r="C41" s="18" t="s">
        <v>100</v>
      </c>
      <c r="D41" s="19" t="s">
        <v>101</v>
      </c>
      <c r="E41" s="19" t="s">
        <v>102</v>
      </c>
      <c r="F41" s="19" t="s">
        <v>103</v>
      </c>
      <c r="G41" s="20">
        <v>23604277000</v>
      </c>
      <c r="H41" s="21"/>
      <c r="I41" s="20">
        <v>144542438</v>
      </c>
      <c r="J41" s="21"/>
      <c r="K41" s="20">
        <v>0</v>
      </c>
      <c r="L41" s="21"/>
      <c r="M41" s="20">
        <v>0</v>
      </c>
      <c r="N41" s="21"/>
      <c r="O41" s="20">
        <v>0</v>
      </c>
      <c r="P41" s="21"/>
      <c r="Q41" s="20">
        <f t="shared" ref="Q41:Q43" si="17">SUM(G41,I41,K41,M41,O41)</f>
        <v>23748819438</v>
      </c>
      <c r="R41" s="21"/>
      <c r="S41" s="29">
        <v>23068750374</v>
      </c>
      <c r="T41" s="21"/>
      <c r="U41" s="25">
        <v>389077000</v>
      </c>
      <c r="V41" s="21"/>
      <c r="W41" s="20">
        <f t="shared" ref="W41:W43" si="18">Q41-S41-U41</f>
        <v>290992064</v>
      </c>
      <c r="X41" s="21"/>
      <c r="Y41" s="24"/>
      <c r="Z41" s="16"/>
    </row>
    <row r="42" spans="1:26" ht="37.5" customHeight="1" x14ac:dyDescent="0.25">
      <c r="A42" s="17"/>
      <c r="C42" s="18" t="s">
        <v>104</v>
      </c>
      <c r="D42" s="30" t="s">
        <v>101</v>
      </c>
      <c r="E42" s="19" t="s">
        <v>105</v>
      </c>
      <c r="F42" s="18" t="s">
        <v>106</v>
      </c>
      <c r="G42" s="29">
        <v>22098028000</v>
      </c>
      <c r="H42" s="21"/>
      <c r="I42" s="29">
        <v>11304240000</v>
      </c>
      <c r="J42" s="21"/>
      <c r="K42" s="29">
        <v>0</v>
      </c>
      <c r="L42" s="21"/>
      <c r="M42" s="29">
        <v>0</v>
      </c>
      <c r="N42" s="21"/>
      <c r="O42" s="29">
        <v>0</v>
      </c>
      <c r="P42" s="21"/>
      <c r="Q42" s="20">
        <f t="shared" si="17"/>
        <v>33402268000</v>
      </c>
      <c r="R42" s="21"/>
      <c r="S42" s="29">
        <v>11256664737</v>
      </c>
      <c r="T42" s="21"/>
      <c r="U42" s="25">
        <v>21238869895</v>
      </c>
      <c r="V42" s="21"/>
      <c r="W42" s="20">
        <f t="shared" si="18"/>
        <v>906733368</v>
      </c>
      <c r="X42" s="21"/>
      <c r="Y42" s="24"/>
      <c r="Z42" s="16"/>
    </row>
    <row r="43" spans="1:26" ht="37.5" customHeight="1" x14ac:dyDescent="0.25">
      <c r="A43" s="17"/>
      <c r="C43" s="18" t="s">
        <v>107</v>
      </c>
      <c r="D43" s="30" t="s">
        <v>20</v>
      </c>
      <c r="E43" s="19" t="s">
        <v>108</v>
      </c>
      <c r="F43" s="18" t="s">
        <v>109</v>
      </c>
      <c r="G43" s="29">
        <v>10515000</v>
      </c>
      <c r="H43" s="21"/>
      <c r="I43" s="29">
        <v>0</v>
      </c>
      <c r="J43" s="21"/>
      <c r="K43" s="29">
        <v>0</v>
      </c>
      <c r="L43" s="21"/>
      <c r="M43" s="29">
        <v>0</v>
      </c>
      <c r="N43" s="21"/>
      <c r="O43" s="29">
        <v>0</v>
      </c>
      <c r="P43" s="21"/>
      <c r="Q43" s="20">
        <f t="shared" si="17"/>
        <v>10515000</v>
      </c>
      <c r="R43" s="21"/>
      <c r="S43" s="29">
        <v>9324795</v>
      </c>
      <c r="T43" s="21"/>
      <c r="U43" s="25">
        <v>0</v>
      </c>
      <c r="V43" s="21"/>
      <c r="W43" s="20">
        <f t="shared" si="18"/>
        <v>1190205</v>
      </c>
      <c r="X43" s="21"/>
      <c r="Y43" s="24"/>
      <c r="Z43" s="16"/>
    </row>
    <row r="44" spans="1:26" ht="24" customHeight="1" x14ac:dyDescent="0.25">
      <c r="A44" s="5" t="s">
        <v>110</v>
      </c>
      <c r="B44" s="6" t="s">
        <v>111</v>
      </c>
      <c r="C44" s="7"/>
      <c r="D44" s="8"/>
      <c r="E44" s="9"/>
      <c r="F44" s="10"/>
      <c r="G44" s="11">
        <f>SUM(G45)</f>
        <v>3467935000</v>
      </c>
      <c r="H44" s="12"/>
      <c r="I44" s="11">
        <f>SUM(I45)</f>
        <v>54056000</v>
      </c>
      <c r="J44" s="12"/>
      <c r="K44" s="11">
        <f>SUM(K45)</f>
        <v>0</v>
      </c>
      <c r="L44" s="12"/>
      <c r="M44" s="11">
        <f>SUM(M45)</f>
        <v>0</v>
      </c>
      <c r="N44" s="12"/>
      <c r="O44" s="11">
        <f>SUM(O45)</f>
        <v>0</v>
      </c>
      <c r="P44" s="12" t="s">
        <v>112</v>
      </c>
      <c r="Q44" s="11">
        <f>SUM(Q45)</f>
        <v>3521991000</v>
      </c>
      <c r="R44" s="12"/>
      <c r="S44" s="11">
        <f>SUM(S45)</f>
        <v>3377806083</v>
      </c>
      <c r="T44" s="12"/>
      <c r="U44" s="11">
        <f>SUM(U45)</f>
        <v>54056000</v>
      </c>
      <c r="V44" s="12"/>
      <c r="W44" s="11">
        <f>SUM(W45)</f>
        <v>90128917</v>
      </c>
      <c r="X44" s="14"/>
      <c r="Y44" s="15"/>
      <c r="Z44" s="16"/>
    </row>
    <row r="45" spans="1:26" ht="48" customHeight="1" x14ac:dyDescent="0.25">
      <c r="A45" s="17"/>
      <c r="C45" s="18" t="s">
        <v>113</v>
      </c>
      <c r="D45" s="19"/>
      <c r="E45" s="19"/>
      <c r="F45" s="19"/>
      <c r="G45" s="20">
        <f>SUM(G46,G47)</f>
        <v>3467935000</v>
      </c>
      <c r="H45" s="21"/>
      <c r="I45" s="20">
        <f>SUM(I46,I47)</f>
        <v>54056000</v>
      </c>
      <c r="J45" s="21"/>
      <c r="K45" s="20">
        <f>SUM(K46,K47)</f>
        <v>0</v>
      </c>
      <c r="L45" s="21"/>
      <c r="M45" s="20">
        <f>SUM(M46,M47)</f>
        <v>0</v>
      </c>
      <c r="N45" s="21"/>
      <c r="O45" s="20">
        <f>SUM(O46,O47)</f>
        <v>0</v>
      </c>
      <c r="P45" s="21"/>
      <c r="Q45" s="20">
        <f>SUM(Q46,Q47)</f>
        <v>3521991000</v>
      </c>
      <c r="R45" s="21"/>
      <c r="S45" s="20">
        <f>SUM(S46,S47)</f>
        <v>3377806083</v>
      </c>
      <c r="T45" s="21"/>
      <c r="U45" s="20">
        <f>SUM(U46,U47)</f>
        <v>54056000</v>
      </c>
      <c r="V45" s="21"/>
      <c r="W45" s="20">
        <f>SUM(W46,W47)</f>
        <v>90128917</v>
      </c>
      <c r="X45" s="21"/>
      <c r="Y45" s="24"/>
      <c r="Z45" s="16"/>
    </row>
    <row r="46" spans="1:26" ht="24" customHeight="1" x14ac:dyDescent="0.25">
      <c r="A46" s="17"/>
      <c r="C46" s="18"/>
      <c r="D46" s="19" t="s">
        <v>20</v>
      </c>
      <c r="E46" s="19" t="s">
        <v>114</v>
      </c>
      <c r="F46" s="18" t="s">
        <v>115</v>
      </c>
      <c r="G46" s="20">
        <v>1179277000</v>
      </c>
      <c r="H46" s="21"/>
      <c r="I46" s="20">
        <v>0</v>
      </c>
      <c r="J46" s="21"/>
      <c r="K46" s="20">
        <v>0</v>
      </c>
      <c r="L46" s="21"/>
      <c r="M46" s="20">
        <v>0</v>
      </c>
      <c r="N46" s="21"/>
      <c r="O46" s="20">
        <v>0</v>
      </c>
      <c r="P46" s="21"/>
      <c r="Q46" s="20">
        <f t="shared" ref="Q46:Q47" si="19">SUM(G46,I46,K46,M46,O46)</f>
        <v>1179277000</v>
      </c>
      <c r="R46" s="21"/>
      <c r="S46" s="20">
        <v>1179277000</v>
      </c>
      <c r="T46" s="21"/>
      <c r="U46" s="25">
        <v>0</v>
      </c>
      <c r="V46" s="21"/>
      <c r="W46" s="20">
        <f t="shared" ref="W46:W47" si="20">Q46-S46-U46</f>
        <v>0</v>
      </c>
      <c r="X46" s="21"/>
      <c r="Y46" s="24"/>
      <c r="Z46" s="16"/>
    </row>
    <row r="47" spans="1:26" ht="24" customHeight="1" x14ac:dyDescent="0.25">
      <c r="A47" s="17"/>
      <c r="C47" s="18"/>
      <c r="D47" s="19" t="s">
        <v>101</v>
      </c>
      <c r="E47" s="19" t="s">
        <v>116</v>
      </c>
      <c r="F47" s="18" t="s">
        <v>117</v>
      </c>
      <c r="G47" s="20">
        <v>2288658000</v>
      </c>
      <c r="H47" s="21"/>
      <c r="I47" s="20">
        <v>54056000</v>
      </c>
      <c r="J47" s="21"/>
      <c r="K47" s="20">
        <v>0</v>
      </c>
      <c r="L47" s="21"/>
      <c r="M47" s="20">
        <v>0</v>
      </c>
      <c r="N47" s="21"/>
      <c r="O47" s="20">
        <v>0</v>
      </c>
      <c r="P47" s="21"/>
      <c r="Q47" s="20">
        <f t="shared" si="19"/>
        <v>2342714000</v>
      </c>
      <c r="R47" s="21"/>
      <c r="S47" s="20">
        <v>2198529083</v>
      </c>
      <c r="T47" s="21"/>
      <c r="U47" s="25">
        <v>54056000</v>
      </c>
      <c r="V47" s="21"/>
      <c r="W47" s="20">
        <f t="shared" si="20"/>
        <v>90128917</v>
      </c>
      <c r="X47" s="21"/>
      <c r="Y47" s="24"/>
      <c r="Z47" s="16"/>
    </row>
    <row r="48" spans="1:26" ht="24" customHeight="1" x14ac:dyDescent="0.25">
      <c r="A48" s="5" t="s">
        <v>118</v>
      </c>
      <c r="B48" s="6" t="s">
        <v>119</v>
      </c>
      <c r="C48" s="7"/>
      <c r="D48" s="8"/>
      <c r="E48" s="9"/>
      <c r="F48" s="10"/>
      <c r="G48" s="11">
        <f>SUM(G49)</f>
        <v>1727271000</v>
      </c>
      <c r="H48" s="12"/>
      <c r="I48" s="13">
        <f>SUM(I49)</f>
        <v>19487000</v>
      </c>
      <c r="J48" s="12"/>
      <c r="K48" s="13">
        <f>SUM(K49)</f>
        <v>5496710000</v>
      </c>
      <c r="L48" s="12"/>
      <c r="M48" s="13">
        <f>SUM(M49)</f>
        <v>0</v>
      </c>
      <c r="N48" s="12"/>
      <c r="O48" s="13">
        <f>SUM(O49)</f>
        <v>0</v>
      </c>
      <c r="P48" s="12"/>
      <c r="Q48" s="13">
        <f>SUM(Q49)</f>
        <v>7243468000</v>
      </c>
      <c r="R48" s="12"/>
      <c r="S48" s="13">
        <f>SUM(S49)</f>
        <v>6967252658</v>
      </c>
      <c r="T48" s="12"/>
      <c r="U48" s="13">
        <f>SUM(U49)</f>
        <v>0</v>
      </c>
      <c r="V48" s="12"/>
      <c r="W48" s="13">
        <f>SUM(W49)</f>
        <v>276215342</v>
      </c>
      <c r="X48" s="14"/>
      <c r="Y48" s="15"/>
      <c r="Z48" s="16"/>
    </row>
    <row r="49" spans="1:26" ht="67.5" customHeight="1" x14ac:dyDescent="0.25">
      <c r="A49" s="17"/>
      <c r="C49" s="18" t="s">
        <v>120</v>
      </c>
      <c r="D49" s="19" t="s">
        <v>20</v>
      </c>
      <c r="E49" s="19" t="s">
        <v>121</v>
      </c>
      <c r="F49" s="19" t="s">
        <v>122</v>
      </c>
      <c r="G49" s="20">
        <v>1727271000</v>
      </c>
      <c r="H49" s="21"/>
      <c r="I49" s="20">
        <v>19487000</v>
      </c>
      <c r="J49" s="21"/>
      <c r="K49" s="20">
        <v>5496710000</v>
      </c>
      <c r="L49" s="21"/>
      <c r="M49" s="20">
        <v>0</v>
      </c>
      <c r="N49" s="21"/>
      <c r="O49" s="20">
        <v>0</v>
      </c>
      <c r="P49" s="21"/>
      <c r="Q49" s="20">
        <f t="shared" ref="Q49" si="21">SUM(G49,I49,K49,M49,O49)</f>
        <v>7243468000</v>
      </c>
      <c r="R49" s="21"/>
      <c r="S49" s="20">
        <v>6967252658</v>
      </c>
      <c r="T49" s="21"/>
      <c r="U49" s="25">
        <v>0</v>
      </c>
      <c r="V49" s="21"/>
      <c r="W49" s="20">
        <f t="shared" ref="W49" si="22">Q49-S49-U49</f>
        <v>276215342</v>
      </c>
      <c r="X49" s="21"/>
      <c r="Y49" s="24" t="s">
        <v>123</v>
      </c>
      <c r="Z49" s="16"/>
    </row>
    <row r="50" spans="1:26" ht="24" customHeight="1" x14ac:dyDescent="0.25">
      <c r="A50" s="5" t="s">
        <v>124</v>
      </c>
      <c r="B50" s="6" t="s">
        <v>125</v>
      </c>
      <c r="C50" s="7"/>
      <c r="D50" s="8"/>
      <c r="E50" s="9"/>
      <c r="F50" s="10"/>
      <c r="G50" s="11">
        <f>SUM(G51)</f>
        <v>25538758000</v>
      </c>
      <c r="H50" s="12"/>
      <c r="I50" s="13">
        <f>SUM(I51)</f>
        <v>30263000</v>
      </c>
      <c r="J50" s="12"/>
      <c r="K50" s="13">
        <f>SUM(K51)</f>
        <v>0</v>
      </c>
      <c r="L50" s="12"/>
      <c r="M50" s="13">
        <f>SUM(M51)</f>
        <v>0</v>
      </c>
      <c r="N50" s="12"/>
      <c r="O50" s="13">
        <f>SUM(O51)</f>
        <v>0</v>
      </c>
      <c r="P50" s="12"/>
      <c r="Q50" s="13">
        <f>SUM(Q51)</f>
        <v>25569021000</v>
      </c>
      <c r="R50" s="12"/>
      <c r="S50" s="13">
        <f>SUM(S51)</f>
        <v>21086845920</v>
      </c>
      <c r="T50" s="12"/>
      <c r="U50" s="13">
        <f>SUM(U51)</f>
        <v>3570410637</v>
      </c>
      <c r="V50" s="12"/>
      <c r="W50" s="13">
        <f>SUM(W51)</f>
        <v>911764443</v>
      </c>
      <c r="X50" s="14"/>
      <c r="Y50" s="15"/>
      <c r="Z50" s="16"/>
    </row>
    <row r="51" spans="1:26" ht="45" customHeight="1" x14ac:dyDescent="0.25">
      <c r="A51" s="17"/>
      <c r="C51" s="18" t="s">
        <v>126</v>
      </c>
      <c r="D51" s="19"/>
      <c r="E51" s="19"/>
      <c r="F51" s="19"/>
      <c r="G51" s="20">
        <f>SUM(G52,G53,G54)</f>
        <v>25538758000</v>
      </c>
      <c r="H51" s="21"/>
      <c r="I51" s="20">
        <f>SUM(I52,I53,I54)</f>
        <v>30263000</v>
      </c>
      <c r="J51" s="21"/>
      <c r="K51" s="20">
        <f>SUM(K52,K53,K54)</f>
        <v>0</v>
      </c>
      <c r="L51" s="21"/>
      <c r="M51" s="20">
        <f>SUM(M52,M53,M54)</f>
        <v>0</v>
      </c>
      <c r="N51" s="21"/>
      <c r="O51" s="20">
        <f>SUM(O52,O53,O54)</f>
        <v>0</v>
      </c>
      <c r="P51" s="21"/>
      <c r="Q51" s="20">
        <f>SUM(Q52,Q53,Q54)</f>
        <v>25569021000</v>
      </c>
      <c r="R51" s="21"/>
      <c r="S51" s="20">
        <f>SUM(S52,S53,S54)</f>
        <v>21086845920</v>
      </c>
      <c r="T51" s="21"/>
      <c r="U51" s="20">
        <f>SUM(U52,U53,U54)</f>
        <v>3570410637</v>
      </c>
      <c r="V51" s="21"/>
      <c r="W51" s="20">
        <f>SUM(W52,W53,W54)</f>
        <v>911764443</v>
      </c>
      <c r="X51" s="21"/>
      <c r="Y51" s="24"/>
      <c r="Z51" s="16"/>
    </row>
    <row r="52" spans="1:26" ht="48" customHeight="1" x14ac:dyDescent="0.25">
      <c r="A52" s="17"/>
      <c r="C52" s="18"/>
      <c r="D52" s="19" t="s">
        <v>127</v>
      </c>
      <c r="E52" s="19" t="s">
        <v>128</v>
      </c>
      <c r="F52" s="18" t="s">
        <v>129</v>
      </c>
      <c r="G52" s="20">
        <v>6052482000</v>
      </c>
      <c r="H52" s="21"/>
      <c r="I52" s="20">
        <v>30263000</v>
      </c>
      <c r="J52" s="21"/>
      <c r="K52" s="20">
        <v>0</v>
      </c>
      <c r="L52" s="21"/>
      <c r="M52" s="20">
        <v>0</v>
      </c>
      <c r="N52" s="21"/>
      <c r="O52" s="20">
        <v>0</v>
      </c>
      <c r="P52" s="21"/>
      <c r="Q52" s="20">
        <f t="shared" ref="Q52:Q54" si="23">SUM(G52,I52,K52,M52,O52)</f>
        <v>6082745000</v>
      </c>
      <c r="R52" s="21"/>
      <c r="S52" s="20">
        <v>4299852290</v>
      </c>
      <c r="T52" s="21"/>
      <c r="U52" s="25">
        <v>1485176000</v>
      </c>
      <c r="V52" s="21"/>
      <c r="W52" s="20">
        <f t="shared" ref="W52:W54" si="24">Q52-S52-U52</f>
        <v>297716710</v>
      </c>
      <c r="X52" s="21"/>
      <c r="Y52" s="24"/>
      <c r="Z52" s="16"/>
    </row>
    <row r="53" spans="1:26" ht="24" customHeight="1" x14ac:dyDescent="0.25">
      <c r="A53" s="17"/>
      <c r="C53" s="18"/>
      <c r="D53" s="19" t="s">
        <v>127</v>
      </c>
      <c r="E53" s="19" t="s">
        <v>130</v>
      </c>
      <c r="F53" s="18" t="s">
        <v>131</v>
      </c>
      <c r="G53" s="20">
        <v>12285354000</v>
      </c>
      <c r="H53" s="21"/>
      <c r="I53" s="20">
        <v>0</v>
      </c>
      <c r="J53" s="21"/>
      <c r="K53" s="20">
        <v>0</v>
      </c>
      <c r="L53" s="21"/>
      <c r="M53" s="20">
        <v>0</v>
      </c>
      <c r="N53" s="21"/>
      <c r="O53" s="20">
        <v>0</v>
      </c>
      <c r="P53" s="21"/>
      <c r="Q53" s="20">
        <f t="shared" si="23"/>
        <v>12285354000</v>
      </c>
      <c r="R53" s="21"/>
      <c r="S53" s="20">
        <v>10716688455</v>
      </c>
      <c r="T53" s="21"/>
      <c r="U53" s="25">
        <v>1335087187</v>
      </c>
      <c r="V53" s="21"/>
      <c r="W53" s="20">
        <f t="shared" si="24"/>
        <v>233578358</v>
      </c>
      <c r="X53" s="21"/>
      <c r="Y53" s="24"/>
      <c r="Z53" s="16"/>
    </row>
    <row r="54" spans="1:26" ht="37.5" customHeight="1" x14ac:dyDescent="0.25">
      <c r="A54" s="17"/>
      <c r="C54" s="18"/>
      <c r="D54" s="19" t="s">
        <v>127</v>
      </c>
      <c r="E54" s="18" t="s">
        <v>132</v>
      </c>
      <c r="F54" s="18" t="s">
        <v>133</v>
      </c>
      <c r="G54" s="20">
        <v>7200922000</v>
      </c>
      <c r="H54" s="21"/>
      <c r="I54" s="20">
        <v>0</v>
      </c>
      <c r="J54" s="21"/>
      <c r="K54" s="20">
        <v>0</v>
      </c>
      <c r="L54" s="21"/>
      <c r="M54" s="20">
        <v>0</v>
      </c>
      <c r="N54" s="21"/>
      <c r="O54" s="20">
        <v>0</v>
      </c>
      <c r="P54" s="21"/>
      <c r="Q54" s="20">
        <f t="shared" si="23"/>
        <v>7200922000</v>
      </c>
      <c r="R54" s="21"/>
      <c r="S54" s="20">
        <v>6070305175</v>
      </c>
      <c r="T54" s="21"/>
      <c r="U54" s="25">
        <v>750147450</v>
      </c>
      <c r="V54" s="21"/>
      <c r="W54" s="20">
        <f t="shared" si="24"/>
        <v>380469375</v>
      </c>
      <c r="X54" s="21"/>
      <c r="Y54" s="24" t="s">
        <v>134</v>
      </c>
      <c r="Z54" s="16"/>
    </row>
    <row r="55" spans="1:26" ht="24" customHeight="1" x14ac:dyDescent="0.25">
      <c r="A55" s="5" t="s">
        <v>135</v>
      </c>
      <c r="B55" s="6" t="s">
        <v>136</v>
      </c>
      <c r="C55" s="7"/>
      <c r="D55" s="8"/>
      <c r="E55" s="9"/>
      <c r="F55" s="10"/>
      <c r="G55" s="11">
        <f>SUM(G56)</f>
        <v>275154000</v>
      </c>
      <c r="H55" s="12"/>
      <c r="I55" s="13">
        <f>SUM(I56)</f>
        <v>0</v>
      </c>
      <c r="J55" s="12"/>
      <c r="K55" s="13">
        <f>SUM(K56)</f>
        <v>0</v>
      </c>
      <c r="L55" s="12"/>
      <c r="M55" s="13">
        <f>SUM(M56)</f>
        <v>0</v>
      </c>
      <c r="N55" s="12"/>
      <c r="O55" s="13">
        <f>SUM(O56)</f>
        <v>0</v>
      </c>
      <c r="P55" s="12"/>
      <c r="Q55" s="13">
        <f>SUM(Q56)</f>
        <v>275154000</v>
      </c>
      <c r="R55" s="12"/>
      <c r="S55" s="13">
        <f>SUM(S56)</f>
        <v>254277030</v>
      </c>
      <c r="T55" s="12"/>
      <c r="U55" s="13">
        <f>SUM(U56)</f>
        <v>0</v>
      </c>
      <c r="V55" s="12"/>
      <c r="W55" s="13">
        <f>SUM(W56)</f>
        <v>20876970</v>
      </c>
      <c r="X55" s="14"/>
      <c r="Y55" s="15"/>
      <c r="Z55" s="16"/>
    </row>
    <row r="56" spans="1:26" ht="37.5" customHeight="1" x14ac:dyDescent="0.25">
      <c r="A56" s="17"/>
      <c r="C56" s="18" t="s">
        <v>137</v>
      </c>
      <c r="D56" s="19" t="s">
        <v>44</v>
      </c>
      <c r="E56" s="19" t="s">
        <v>138</v>
      </c>
      <c r="F56" s="19" t="s">
        <v>139</v>
      </c>
      <c r="G56" s="20">
        <v>275154000</v>
      </c>
      <c r="H56" s="21"/>
      <c r="I56" s="20">
        <v>0</v>
      </c>
      <c r="J56" s="21"/>
      <c r="K56" s="20">
        <v>0</v>
      </c>
      <c r="L56" s="21"/>
      <c r="M56" s="20">
        <v>0</v>
      </c>
      <c r="N56" s="21"/>
      <c r="O56" s="20">
        <v>0</v>
      </c>
      <c r="P56" s="21"/>
      <c r="Q56" s="20">
        <f t="shared" ref="Q56" si="25">SUM(G56,I56,K56,M56,O56)</f>
        <v>275154000</v>
      </c>
      <c r="R56" s="21"/>
      <c r="S56" s="20">
        <v>254277030</v>
      </c>
      <c r="T56" s="21"/>
      <c r="U56" s="25">
        <v>0</v>
      </c>
      <c r="V56" s="21"/>
      <c r="W56" s="20">
        <f t="shared" ref="W56" si="26">Q56-S56-U56</f>
        <v>20876970</v>
      </c>
      <c r="X56" s="21"/>
      <c r="Y56" s="24"/>
      <c r="Z56" s="16"/>
    </row>
    <row r="57" spans="1:26" ht="24" customHeight="1" x14ac:dyDescent="0.25">
      <c r="A57" s="5" t="s">
        <v>140</v>
      </c>
      <c r="B57" s="6" t="s">
        <v>141</v>
      </c>
      <c r="C57" s="7"/>
      <c r="D57" s="8"/>
      <c r="E57" s="9"/>
      <c r="F57" s="10"/>
      <c r="G57" s="11">
        <f>SUM(G58,G61)</f>
        <v>133690649492</v>
      </c>
      <c r="H57" s="12"/>
      <c r="I57" s="11">
        <f>SUM(I58,I61)</f>
        <v>40361382024</v>
      </c>
      <c r="J57" s="12"/>
      <c r="K57" s="11">
        <f>SUM(K58,K61)</f>
        <v>172700000</v>
      </c>
      <c r="L57" s="12"/>
      <c r="M57" s="11">
        <f>SUM(M58,M61)</f>
        <v>0</v>
      </c>
      <c r="N57" s="12"/>
      <c r="O57" s="11">
        <f>SUM(O58,O61)</f>
        <v>0</v>
      </c>
      <c r="P57" s="12"/>
      <c r="Q57" s="11">
        <f>SUM(Q58,Q61)</f>
        <v>174224731516</v>
      </c>
      <c r="R57" s="12"/>
      <c r="S57" s="11">
        <f>SUM(S58,S61)</f>
        <v>130081189102</v>
      </c>
      <c r="T57" s="12"/>
      <c r="U57" s="11">
        <f>SUM(U58,U61)</f>
        <v>41829850559</v>
      </c>
      <c r="V57" s="12"/>
      <c r="W57" s="11">
        <f>SUM(W58,W61)</f>
        <v>2313691855</v>
      </c>
      <c r="X57" s="14"/>
      <c r="Y57" s="15"/>
      <c r="Z57" s="16"/>
    </row>
    <row r="58" spans="1:26" ht="24" customHeight="1" x14ac:dyDescent="0.25">
      <c r="A58" s="17"/>
      <c r="C58" s="18" t="s">
        <v>142</v>
      </c>
      <c r="D58" s="19"/>
      <c r="E58" s="19"/>
      <c r="F58" s="19"/>
      <c r="G58" s="20">
        <f>SUM(G59,G60)</f>
        <v>41566153000</v>
      </c>
      <c r="H58" s="21"/>
      <c r="I58" s="20">
        <f t="shared" ref="I58" si="27">SUM(I59,I60)</f>
        <v>17244316342</v>
      </c>
      <c r="J58" s="21"/>
      <c r="K58" s="20">
        <f t="shared" ref="K58" si="28">SUM(K59,K60)</f>
        <v>172700000</v>
      </c>
      <c r="L58" s="21"/>
      <c r="M58" s="20">
        <f t="shared" ref="M58" si="29">SUM(M59,M60)</f>
        <v>0</v>
      </c>
      <c r="N58" s="21"/>
      <c r="O58" s="20">
        <f t="shared" ref="O58" si="30">SUM(O59,O60)</f>
        <v>0</v>
      </c>
      <c r="P58" s="21"/>
      <c r="Q58" s="20">
        <f t="shared" ref="Q58" si="31">SUM(Q59,Q60)</f>
        <v>58983169342</v>
      </c>
      <c r="R58" s="21"/>
      <c r="S58" s="20">
        <f t="shared" ref="S58" si="32">SUM(S59,S60)</f>
        <v>39949644421</v>
      </c>
      <c r="T58" s="21"/>
      <c r="U58" s="20">
        <f t="shared" ref="U58" si="33">SUM(U59,U60)</f>
        <v>17562758023</v>
      </c>
      <c r="V58" s="21"/>
      <c r="W58" s="20">
        <f t="shared" ref="W58" si="34">SUM(W59,W60)</f>
        <v>1470766898</v>
      </c>
      <c r="X58" s="21"/>
      <c r="Y58" s="24"/>
      <c r="Z58" s="16"/>
    </row>
    <row r="59" spans="1:26" ht="53.15" x14ac:dyDescent="0.25">
      <c r="A59" s="17"/>
      <c r="C59" s="18"/>
      <c r="D59" s="19" t="s">
        <v>20</v>
      </c>
      <c r="E59" s="19" t="s">
        <v>143</v>
      </c>
      <c r="F59" s="18" t="s">
        <v>144</v>
      </c>
      <c r="G59" s="20">
        <v>39376955000</v>
      </c>
      <c r="H59" s="21"/>
      <c r="I59" s="20">
        <v>17244316342</v>
      </c>
      <c r="J59" s="21"/>
      <c r="K59" s="20">
        <v>172700000</v>
      </c>
      <c r="L59" s="21"/>
      <c r="M59" s="20">
        <v>0</v>
      </c>
      <c r="N59" s="21"/>
      <c r="O59" s="20">
        <v>0</v>
      </c>
      <c r="P59" s="21"/>
      <c r="Q59" s="20">
        <f t="shared" ref="Q59:Q63" si="35">SUM(G59,I59,K59,M59,O59)</f>
        <v>56793971342</v>
      </c>
      <c r="R59" s="21"/>
      <c r="S59" s="20">
        <v>37760447466</v>
      </c>
      <c r="T59" s="21"/>
      <c r="U59" s="25">
        <v>17562758023</v>
      </c>
      <c r="V59" s="21"/>
      <c r="W59" s="20">
        <f t="shared" ref="W59:W63" si="36">Q59-S59-U59</f>
        <v>1470765853</v>
      </c>
      <c r="X59" s="21"/>
      <c r="Y59" s="24" t="s">
        <v>145</v>
      </c>
      <c r="Z59" s="16"/>
    </row>
    <row r="60" spans="1:26" ht="37.5" customHeight="1" x14ac:dyDescent="0.25">
      <c r="A60" s="17"/>
      <c r="C60" s="18"/>
      <c r="D60" s="19" t="s">
        <v>20</v>
      </c>
      <c r="E60" s="19" t="s">
        <v>143</v>
      </c>
      <c r="F60" s="18" t="s">
        <v>146</v>
      </c>
      <c r="G60" s="20">
        <v>2189198000</v>
      </c>
      <c r="H60" s="21"/>
      <c r="I60" s="20">
        <v>0</v>
      </c>
      <c r="J60" s="21"/>
      <c r="K60" s="20">
        <v>0</v>
      </c>
      <c r="L60" s="21"/>
      <c r="M60" s="20">
        <v>0</v>
      </c>
      <c r="N60" s="21"/>
      <c r="O60" s="20">
        <v>0</v>
      </c>
      <c r="P60" s="21"/>
      <c r="Q60" s="20">
        <f t="shared" si="35"/>
        <v>2189198000</v>
      </c>
      <c r="R60" s="21"/>
      <c r="S60" s="20">
        <v>2189196955</v>
      </c>
      <c r="T60" s="21"/>
      <c r="U60" s="25">
        <v>0</v>
      </c>
      <c r="V60" s="21"/>
      <c r="W60" s="20">
        <f t="shared" si="36"/>
        <v>1045</v>
      </c>
      <c r="X60" s="21"/>
      <c r="Y60" s="24"/>
      <c r="Z60" s="16"/>
    </row>
    <row r="61" spans="1:26" ht="28.5" customHeight="1" x14ac:dyDescent="0.25">
      <c r="A61" s="17"/>
      <c r="C61" s="18" t="s">
        <v>147</v>
      </c>
      <c r="D61" s="19"/>
      <c r="E61" s="19"/>
      <c r="F61" s="18"/>
      <c r="G61" s="20">
        <f>SUM(G62,G63)</f>
        <v>92124496492</v>
      </c>
      <c r="H61" s="21"/>
      <c r="I61" s="20">
        <f t="shared" ref="I61" si="37">SUM(I62,I63)</f>
        <v>23117065682</v>
      </c>
      <c r="J61" s="21"/>
      <c r="K61" s="20">
        <f t="shared" ref="K61" si="38">SUM(K62,K63)</f>
        <v>0</v>
      </c>
      <c r="L61" s="21"/>
      <c r="M61" s="20">
        <f t="shared" ref="M61" si="39">SUM(M62,M63)</f>
        <v>0</v>
      </c>
      <c r="N61" s="21"/>
      <c r="O61" s="20">
        <f t="shared" ref="O61" si="40">SUM(O62,O63)</f>
        <v>0</v>
      </c>
      <c r="P61" s="21"/>
      <c r="Q61" s="20">
        <f t="shared" ref="Q61" si="41">SUM(Q62,Q63)</f>
        <v>115241562174</v>
      </c>
      <c r="R61" s="21"/>
      <c r="S61" s="20">
        <f t="shared" ref="S61" si="42">SUM(S62,S63)</f>
        <v>90131544681</v>
      </c>
      <c r="T61" s="21"/>
      <c r="U61" s="25">
        <f t="shared" ref="U61" si="43">SUM(U62,U63)</f>
        <v>24267092536</v>
      </c>
      <c r="V61" s="21"/>
      <c r="W61" s="20">
        <f>SUM(W62,W63)</f>
        <v>842924957</v>
      </c>
      <c r="X61" s="21"/>
      <c r="Y61" s="24"/>
      <c r="Z61" s="16"/>
    </row>
    <row r="62" spans="1:26" ht="37.5" customHeight="1" x14ac:dyDescent="0.25">
      <c r="A62" s="17"/>
      <c r="C62" s="19"/>
      <c r="D62" s="19" t="s">
        <v>20</v>
      </c>
      <c r="E62" s="19" t="s">
        <v>148</v>
      </c>
      <c r="F62" s="18" t="s">
        <v>149</v>
      </c>
      <c r="G62" s="35">
        <v>441887000</v>
      </c>
      <c r="H62" s="36"/>
      <c r="I62" s="35">
        <v>19690000</v>
      </c>
      <c r="J62" s="36"/>
      <c r="K62" s="35">
        <v>0</v>
      </c>
      <c r="L62" s="36"/>
      <c r="M62" s="35">
        <v>0</v>
      </c>
      <c r="N62" s="36"/>
      <c r="O62" s="35">
        <v>0</v>
      </c>
      <c r="P62" s="36"/>
      <c r="Q62" s="35">
        <f t="shared" si="35"/>
        <v>461577000</v>
      </c>
      <c r="R62" s="36"/>
      <c r="S62" s="35">
        <v>389317953</v>
      </c>
      <c r="T62" s="36"/>
      <c r="U62" s="37">
        <v>53682000</v>
      </c>
      <c r="V62" s="36"/>
      <c r="W62" s="35">
        <f t="shared" si="36"/>
        <v>18577047</v>
      </c>
      <c r="X62" s="36"/>
      <c r="Y62" s="24"/>
      <c r="Z62" s="16"/>
    </row>
    <row r="63" spans="1:26" ht="60" customHeight="1" thickBot="1" x14ac:dyDescent="0.3">
      <c r="A63" s="17"/>
      <c r="C63" s="18"/>
      <c r="D63" s="38" t="s">
        <v>150</v>
      </c>
      <c r="E63" s="38" t="s">
        <v>151</v>
      </c>
      <c r="F63" s="39" t="s">
        <v>152</v>
      </c>
      <c r="G63" s="40">
        <f>4350533296+3597483185+2803402480+856407457+53806164008+26262500709+6118357</f>
        <v>91682609492</v>
      </c>
      <c r="H63" s="41"/>
      <c r="I63" s="40">
        <v>23097375682</v>
      </c>
      <c r="J63" s="41"/>
      <c r="K63" s="40">
        <v>0</v>
      </c>
      <c r="L63" s="41"/>
      <c r="M63" s="40">
        <v>0</v>
      </c>
      <c r="N63" s="41"/>
      <c r="O63" s="40">
        <v>0</v>
      </c>
      <c r="P63" s="41"/>
      <c r="Q63" s="42">
        <f t="shared" si="35"/>
        <v>114779985174</v>
      </c>
      <c r="R63" s="41"/>
      <c r="S63" s="40">
        <f>4182565899+11038856967+2695379798+592168517+50221568463+21005568727+6118357</f>
        <v>89742226728</v>
      </c>
      <c r="T63" s="41"/>
      <c r="U63" s="43">
        <f>420823500+1160920000+89540880+518322000+9486049926+12537754230+0</f>
        <v>24213410536</v>
      </c>
      <c r="V63" s="41"/>
      <c r="W63" s="40">
        <f t="shared" si="36"/>
        <v>824347910</v>
      </c>
      <c r="X63" s="41"/>
      <c r="Y63" s="44" t="s">
        <v>153</v>
      </c>
      <c r="Z63" s="16"/>
    </row>
    <row r="64" spans="1:26" ht="18" customHeight="1" thickTop="1" thickBot="1" x14ac:dyDescent="0.3">
      <c r="A64" s="58" t="s">
        <v>154</v>
      </c>
      <c r="B64" s="59"/>
      <c r="C64" s="60"/>
      <c r="D64" s="45"/>
      <c r="E64" s="45"/>
      <c r="F64" s="45"/>
      <c r="G64" s="46">
        <f>SUM(G6,G8,G16,G18,G20,G25,G31,G38,G40,G44,G48,G50,G55,G57,)</f>
        <v>340633028492</v>
      </c>
      <c r="H64" s="47"/>
      <c r="I64" s="46">
        <f>SUM(I6,I8,I16,I18,I20,I25,I31,I38,I40,I44,I48,I50,I55,I57,)</f>
        <v>56256976684</v>
      </c>
      <c r="J64" s="47"/>
      <c r="K64" s="46">
        <f>SUM(K6,K8,K16,K18,K20,K25,K31,K38,K40,K44,K48,K50,K55,K57,)</f>
        <v>6036538000</v>
      </c>
      <c r="L64" s="47"/>
      <c r="M64" s="46">
        <f>SUM(M6,M8,M16,M18,M20,M25,M31,M38,M40,M44,M48,M50,M55,M57,)</f>
        <v>0</v>
      </c>
      <c r="N64" s="47"/>
      <c r="O64" s="46">
        <f>SUM(O6,O8,O16,O18,O20,O25,O31,O38,O40,O44,O48,O50,O55,O57,)</f>
        <v>0</v>
      </c>
      <c r="P64" s="47"/>
      <c r="Q64" s="46">
        <f>SUM(Q6,Q8,Q16,Q18,Q20,Q25,Q31,Q38,Q40,Q44,Q48,Q50,Q55,Q57,)</f>
        <v>402926543176</v>
      </c>
      <c r="R64" s="47"/>
      <c r="S64" s="46">
        <f>SUM(S6,S8,S16,S18,S20,S25,S31,S38,S40,S44,S48,S50,S55,S57,)</f>
        <v>324078775460</v>
      </c>
      <c r="T64" s="47"/>
      <c r="U64" s="46">
        <f>SUM(U6,U8,U16,U18,U20,U25,U31,U38,U40,U44,U48,U50,U55,U57,)</f>
        <v>70644746696</v>
      </c>
      <c r="V64" s="47"/>
      <c r="W64" s="46">
        <f>SUM(W6,W8,W16,W18,W20,W25,W31,W38,W40,W44,W48,W50,W55,W57,)</f>
        <v>8203021020</v>
      </c>
      <c r="X64" s="47"/>
      <c r="Y64" s="48"/>
      <c r="Z64" s="16"/>
    </row>
    <row r="65" spans="1:39" ht="13.75" thickTop="1" x14ac:dyDescent="0.25"/>
    <row r="66" spans="1:39" ht="16.75" x14ac:dyDescent="0.25">
      <c r="A66" s="49"/>
      <c r="B66" s="50" t="s">
        <v>155</v>
      </c>
      <c r="C66" s="49" t="s">
        <v>156</v>
      </c>
      <c r="E66" s="4"/>
      <c r="F66" s="4"/>
      <c r="G66" s="4"/>
      <c r="V66" s="3"/>
      <c r="Y66" s="4"/>
      <c r="Z66" s="4"/>
      <c r="AA66" s="4"/>
      <c r="AB66" s="4"/>
      <c r="AC66" s="4"/>
      <c r="AD66" s="4"/>
      <c r="AE66" s="4"/>
      <c r="AF66" s="4"/>
      <c r="AG66" s="4"/>
      <c r="AH66" s="4"/>
      <c r="AI66" s="4"/>
      <c r="AJ66" s="4"/>
      <c r="AK66" s="4"/>
      <c r="AL66" s="4"/>
      <c r="AM66" s="4"/>
    </row>
    <row r="67" spans="1:39" ht="16.75" x14ac:dyDescent="0.25">
      <c r="A67" s="49"/>
      <c r="B67" s="50"/>
      <c r="C67" s="49" t="s">
        <v>157</v>
      </c>
      <c r="E67" s="4"/>
      <c r="F67" s="4"/>
      <c r="G67" s="4"/>
      <c r="V67" s="3"/>
      <c r="Y67" s="4"/>
      <c r="Z67" s="4"/>
      <c r="AA67" s="4"/>
      <c r="AB67" s="4"/>
      <c r="AC67" s="4"/>
      <c r="AD67" s="4"/>
      <c r="AE67" s="4"/>
      <c r="AF67" s="4"/>
      <c r="AG67" s="4"/>
      <c r="AH67" s="4"/>
      <c r="AI67" s="4"/>
      <c r="AJ67" s="4"/>
      <c r="AK67" s="4"/>
      <c r="AL67" s="4"/>
      <c r="AM67" s="4"/>
    </row>
    <row r="68" spans="1:39" ht="16.75" x14ac:dyDescent="0.25">
      <c r="A68" s="49"/>
      <c r="B68" s="50"/>
      <c r="C68" s="49"/>
      <c r="E68" s="4"/>
      <c r="F68" s="4"/>
      <c r="G68" s="4"/>
      <c r="V68" s="3"/>
      <c r="Y68" s="4"/>
      <c r="Z68" s="4"/>
      <c r="AA68" s="4"/>
      <c r="AB68" s="4"/>
      <c r="AC68" s="4"/>
      <c r="AD68" s="4"/>
      <c r="AE68" s="4"/>
      <c r="AF68" s="4"/>
      <c r="AG68" s="4"/>
      <c r="AH68" s="4"/>
      <c r="AI68" s="4"/>
      <c r="AJ68" s="4"/>
      <c r="AK68" s="4"/>
      <c r="AL68" s="4"/>
      <c r="AM68" s="4"/>
    </row>
    <row r="69" spans="1:39" ht="16.75" x14ac:dyDescent="0.25">
      <c r="A69" s="49"/>
      <c r="B69" s="50"/>
      <c r="C69" s="49"/>
      <c r="E69" s="4"/>
      <c r="F69" s="4"/>
      <c r="G69" s="4"/>
      <c r="V69" s="3"/>
      <c r="Y69" s="4"/>
      <c r="Z69" s="4"/>
      <c r="AA69" s="4"/>
      <c r="AB69" s="4"/>
      <c r="AC69" s="4"/>
      <c r="AD69" s="4"/>
      <c r="AE69" s="4"/>
      <c r="AF69" s="4"/>
      <c r="AG69" s="4"/>
      <c r="AH69" s="4"/>
      <c r="AI69" s="4"/>
      <c r="AJ69" s="4"/>
      <c r="AK69" s="4"/>
      <c r="AL69" s="4"/>
      <c r="AM69" s="4"/>
    </row>
    <row r="70" spans="1:39" ht="16.75" x14ac:dyDescent="0.25">
      <c r="A70" s="49"/>
      <c r="B70" s="50"/>
      <c r="C70" s="49"/>
      <c r="E70" s="4"/>
      <c r="F70" s="4"/>
      <c r="G70" s="4"/>
      <c r="V70" s="3"/>
      <c r="Y70" s="4"/>
      <c r="Z70" s="4"/>
      <c r="AA70" s="4"/>
      <c r="AB70" s="4"/>
      <c r="AC70" s="4"/>
      <c r="AD70" s="4"/>
      <c r="AE70" s="4"/>
      <c r="AF70" s="4"/>
      <c r="AG70" s="4"/>
      <c r="AH70" s="4"/>
      <c r="AI70" s="4"/>
      <c r="AJ70" s="4"/>
      <c r="AK70" s="4"/>
      <c r="AL70" s="4"/>
      <c r="AM70" s="4"/>
    </row>
    <row r="71" spans="1:39" ht="16.75" x14ac:dyDescent="0.25">
      <c r="A71" s="49"/>
      <c r="B71" s="50"/>
      <c r="C71" s="49"/>
      <c r="E71" s="4"/>
      <c r="F71" s="4"/>
      <c r="G71" s="4"/>
      <c r="V71" s="3"/>
      <c r="Y71" s="4"/>
      <c r="Z71" s="4"/>
      <c r="AA71" s="4"/>
      <c r="AB71" s="4"/>
      <c r="AC71" s="4"/>
      <c r="AD71" s="4"/>
      <c r="AE71" s="4"/>
      <c r="AF71" s="4"/>
      <c r="AG71" s="4"/>
      <c r="AH71" s="4"/>
      <c r="AI71" s="4"/>
      <c r="AJ71" s="4"/>
      <c r="AK71" s="4"/>
      <c r="AL71" s="4"/>
      <c r="AM71" s="4"/>
    </row>
    <row r="72" spans="1:39" ht="16.75" x14ac:dyDescent="0.25">
      <c r="A72" s="49"/>
      <c r="B72" s="50"/>
      <c r="C72" s="49"/>
      <c r="D72" s="49"/>
      <c r="E72" s="49"/>
      <c r="F72" s="49"/>
    </row>
    <row r="73" spans="1:39" ht="16.75" x14ac:dyDescent="0.25">
      <c r="A73" s="49"/>
      <c r="B73" s="49"/>
      <c r="C73" s="49"/>
      <c r="D73" s="49"/>
      <c r="E73" s="49"/>
      <c r="F73" s="49"/>
      <c r="G73" s="51"/>
    </row>
    <row r="74" spans="1:39" ht="16.75" x14ac:dyDescent="0.25">
      <c r="A74" s="49"/>
      <c r="B74" s="49"/>
      <c r="C74" s="49"/>
      <c r="D74" s="49"/>
      <c r="E74" s="49"/>
      <c r="F74" s="49"/>
    </row>
  </sheetData>
  <mergeCells count="15">
    <mergeCell ref="W4:X5"/>
    <mergeCell ref="Y4:Y5"/>
    <mergeCell ref="A64:C64"/>
    <mergeCell ref="K4:L5"/>
    <mergeCell ref="M4:N5"/>
    <mergeCell ref="O4:P5"/>
    <mergeCell ref="Q4:R5"/>
    <mergeCell ref="S4:T5"/>
    <mergeCell ref="U4:V5"/>
    <mergeCell ref="A4:C5"/>
    <mergeCell ref="D4:D5"/>
    <mergeCell ref="E4:E5"/>
    <mergeCell ref="F4:F5"/>
    <mergeCell ref="G4:H5"/>
    <mergeCell ref="I4:J5"/>
  </mergeCells>
  <phoneticPr fontId="3"/>
  <pageMargins left="0.59055118110236227" right="0.19685039370078741" top="0.98425196850393704" bottom="0.27559055118110237" header="0.59055118110236227" footer="0.19685039370078741"/>
  <pageSetup paperSize="8" scale="63" fitToHeight="0" orientation="landscape" r:id="rId1"/>
  <headerFooter alignWithMargins="0">
    <oddHeader>&amp;R&amp;"ＭＳ Ｐゴシック,太字"&amp;26様式2</oddHeader>
  </headerFooter>
  <rowBreaks count="1" manualBreakCount="1">
    <brk id="37" max="24"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12C2E405EF39B4394056150005F6F36" ma:contentTypeVersion="11" ma:contentTypeDescription="新しいドキュメントを作成します。" ma:contentTypeScope="" ma:versionID="3fdd853fdc03c347035ca24b8c67fe91">
  <xsd:schema xmlns:xsd="http://www.w3.org/2001/XMLSchema" xmlns:xs="http://www.w3.org/2001/XMLSchema" xmlns:p="http://schemas.microsoft.com/office/2006/metadata/properties" xmlns:ns2="3d98c9f3-0b6b-435c-96e0-41f79e185050" xmlns:ns3="5eeb6a2f-562e-4517-bc92-c874f47d5e13" targetNamespace="http://schemas.microsoft.com/office/2006/metadata/properties" ma:root="true" ma:fieldsID="e85f9d8a3b54d4617ddc0aa8ac65d96e" ns2:_="" ns3:_="">
    <xsd:import namespace="3d98c9f3-0b6b-435c-96e0-41f79e185050"/>
    <xsd:import namespace="5eeb6a2f-562e-4517-bc92-c874f47d5e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98c9f3-0b6b-435c-96e0-41f79e1850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eb6a2f-562e-4517-bc92-c874f47d5e1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1203b48-e16a-4283-96c8-0e3253fa9ad0}" ma:internalName="TaxCatchAll" ma:showField="CatchAllData" ma:web="5eeb6a2f-562e-4517-bc92-c874f47d5e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d98c9f3-0b6b-435c-96e0-41f79e185050">
      <Terms xmlns="http://schemas.microsoft.com/office/infopath/2007/PartnerControls"/>
    </lcf76f155ced4ddcb4097134ff3c332f>
    <TaxCatchAll xmlns="5eeb6a2f-562e-4517-bc92-c874f47d5e13" xsi:nil="true"/>
  </documentManagement>
</p:properties>
</file>

<file path=customXml/itemProps1.xml><?xml version="1.0" encoding="utf-8"?>
<ds:datastoreItem xmlns:ds="http://schemas.openxmlformats.org/officeDocument/2006/customXml" ds:itemID="{87170DC0-145F-40CC-B341-DDEED70C1C6C}"/>
</file>

<file path=customXml/itemProps2.xml><?xml version="1.0" encoding="utf-8"?>
<ds:datastoreItem xmlns:ds="http://schemas.openxmlformats.org/officeDocument/2006/customXml" ds:itemID="{C9F84B4F-454C-45CD-ADEB-45D162C6119E}"/>
</file>

<file path=customXml/itemProps3.xml><?xml version="1.0" encoding="utf-8"?>
<ds:datastoreItem xmlns:ds="http://schemas.openxmlformats.org/officeDocument/2006/customXml" ds:itemID="{49E6128F-DFE8-4D34-84F6-3181EA1929A7}"/>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個表一般</vt:lpstr>
      <vt:lpstr>個表一般!Print_Area</vt:lpstr>
      <vt:lpstr>個表一般!Print_Titles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0x010100512C2E405EF39B4394056150005F6F36</vt:lpwstr>
  </property>
</Properties>
</file>