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ackupFile="1" updateLinks="never" codeName="ThisWorkbook"/>
  <bookViews>
    <workbookView xWindow="0" yWindow="0" windowWidth="20490" windowHeight="7530" tabRatio="792"/>
  </bookViews>
  <sheets>
    <sheet name="1表，1図" sheetId="52" r:id="rId1"/>
    <sheet name="表２" sheetId="47" r:id="rId2"/>
    <sheet name="表３" sheetId="53" r:id="rId3"/>
    <sheet name="図２，表４" sheetId="37" r:id="rId4"/>
    <sheet name="表５" sheetId="7" r:id="rId5"/>
    <sheet name="表６" sheetId="9" r:id="rId6"/>
    <sheet name="表７" sheetId="10" r:id="rId7"/>
    <sheet name="表８" sheetId="11" r:id="rId8"/>
    <sheet name="表９" sheetId="46" r:id="rId9"/>
    <sheet name="表１０" sheetId="54" r:id="rId10"/>
  </sheets>
  <externalReferences>
    <externalReference r:id="rId11"/>
  </externalReferences>
  <definedNames>
    <definedName name="_xlnm._FilterDatabase" localSheetId="2" hidden="1">表３!$A$7:$AP$48</definedName>
    <definedName name="_xlnm._FilterDatabase" localSheetId="5" hidden="1">表６!#REF!</definedName>
    <definedName name="_xlnm.Print_Area" localSheetId="0">'1表，1図'!$A$1:$L$66</definedName>
    <definedName name="_xlnm.Print_Area" localSheetId="3">'図２，表４'!$A$1:$M$47</definedName>
    <definedName name="_xlnm.Print_Area" localSheetId="9">表１０!$A$1:$O$53</definedName>
    <definedName name="_xlnm.Print_Area" localSheetId="1">表２!$A$1:$N$48</definedName>
    <definedName name="_xlnm.Print_Area" localSheetId="2">表３!$A$1:$BF$51</definedName>
    <definedName name="_xlnm.Print_Area" localSheetId="4">表５!$A$1:$N$58</definedName>
    <definedName name="_xlnm.Print_Area" localSheetId="5">表６!$A$1:$J$45</definedName>
    <definedName name="_xlnm.Print_Area" localSheetId="6">表７!$A$1:$N$49</definedName>
    <definedName name="_xlnm.Print_Area" localSheetId="7">表８!$A$1:$K$60</definedName>
    <definedName name="_xlnm.Print_Area" localSheetId="8">表９!$A$1:$M$136</definedName>
    <definedName name="_xlnm.Print_Titles" localSheetId="2">表３!$A:$B</definedName>
    <definedName name="外国人入国者の総数" localSheetId="0">#REF!</definedName>
    <definedName name="外国人入国者の総数" localSheetId="9">#REF!</definedName>
    <definedName name="外国人入国者の総数" localSheetId="2">#REF!</definedName>
    <definedName name="外国人入国者の総数">#REF!</definedName>
    <definedName name="表３・改" localSheetId="9">#REF!</definedName>
    <definedName name="表３・改">#REF!</definedName>
  </definedNames>
  <calcPr calcId="162913"/>
</workbook>
</file>

<file path=xl/calcChain.xml><?xml version="1.0" encoding="utf-8"?>
<calcChain xmlns="http://schemas.openxmlformats.org/spreadsheetml/2006/main">
  <c r="J53" i="46" l="1"/>
  <c r="J54" i="46"/>
  <c r="J55" i="46"/>
  <c r="J56" i="46"/>
  <c r="J57" i="46"/>
  <c r="J58" i="46"/>
  <c r="J59" i="46"/>
  <c r="J60" i="46"/>
  <c r="J61" i="46"/>
  <c r="J62" i="46"/>
  <c r="J63" i="46"/>
  <c r="J64" i="46"/>
  <c r="J65" i="46"/>
  <c r="J66" i="46"/>
  <c r="J32" i="46"/>
  <c r="J33" i="46"/>
  <c r="J34" i="46"/>
  <c r="J35" i="46"/>
  <c r="J36" i="46"/>
  <c r="J37" i="46"/>
  <c r="J38" i="46"/>
  <c r="J39" i="46"/>
  <c r="J40" i="46"/>
  <c r="J41" i="46"/>
  <c r="J42" i="46"/>
  <c r="J43" i="46"/>
  <c r="J44" i="46"/>
  <c r="J45" i="46"/>
  <c r="J31" i="46"/>
  <c r="H32" i="46"/>
  <c r="H33" i="46"/>
  <c r="H34" i="46"/>
  <c r="H35" i="46"/>
  <c r="H36" i="46"/>
  <c r="H37" i="46"/>
  <c r="H38" i="46"/>
  <c r="H39" i="46"/>
  <c r="H40" i="46"/>
  <c r="H41" i="46"/>
  <c r="H42" i="46"/>
  <c r="H43" i="46"/>
  <c r="H44" i="46"/>
  <c r="H45" i="46"/>
  <c r="H31" i="46"/>
  <c r="H8" i="46"/>
  <c r="H9" i="46"/>
  <c r="H10" i="46"/>
  <c r="H11" i="46"/>
  <c r="H12" i="46"/>
  <c r="H13" i="46"/>
  <c r="H14" i="46"/>
  <c r="H15" i="46"/>
  <c r="H16" i="46"/>
  <c r="H17" i="46"/>
  <c r="H18" i="46"/>
  <c r="H19" i="46"/>
  <c r="H20" i="46"/>
  <c r="H21" i="46"/>
  <c r="H7" i="46"/>
  <c r="F32" i="46"/>
  <c r="F33" i="46"/>
  <c r="F34" i="46"/>
  <c r="F35" i="46"/>
  <c r="F36" i="46"/>
  <c r="F37" i="46"/>
  <c r="F38" i="46"/>
  <c r="F39" i="46"/>
  <c r="F40" i="46"/>
  <c r="F41" i="46"/>
  <c r="F42" i="46"/>
  <c r="F43" i="46"/>
  <c r="F44" i="46"/>
  <c r="F45" i="46"/>
  <c r="F31" i="46"/>
  <c r="F8" i="46"/>
  <c r="F9" i="46"/>
  <c r="F10" i="46"/>
  <c r="F11" i="46"/>
  <c r="F12" i="46"/>
  <c r="F13" i="46"/>
  <c r="F14" i="46"/>
  <c r="F15" i="46"/>
  <c r="F16" i="46"/>
  <c r="F17" i="46"/>
  <c r="F18" i="46"/>
  <c r="F19" i="46"/>
  <c r="F20" i="46"/>
  <c r="F21" i="46"/>
  <c r="F7" i="46"/>
  <c r="J19" i="11" l="1"/>
  <c r="F19" i="11" l="1"/>
  <c r="L32" i="10" l="1"/>
  <c r="L33" i="10"/>
  <c r="L34" i="10"/>
  <c r="L35" i="10"/>
  <c r="L36" i="10"/>
  <c r="L37" i="10"/>
  <c r="L38" i="10"/>
  <c r="L39" i="10"/>
  <c r="L40" i="10"/>
  <c r="L41" i="10"/>
  <c r="L42" i="10"/>
  <c r="L43" i="10"/>
  <c r="L44" i="10"/>
  <c r="L46" i="10"/>
  <c r="L31" i="10"/>
  <c r="L9" i="10" l="1"/>
  <c r="L10" i="10"/>
  <c r="L11" i="10"/>
  <c r="L12" i="10"/>
  <c r="L13" i="10"/>
  <c r="L14" i="10"/>
  <c r="L15" i="10"/>
  <c r="L16" i="10"/>
  <c r="L17" i="10"/>
  <c r="L18" i="10"/>
  <c r="L19" i="10"/>
  <c r="L20" i="10"/>
  <c r="L21" i="10"/>
  <c r="L22" i="10"/>
  <c r="L23" i="10"/>
  <c r="L8" i="10"/>
  <c r="K42" i="52" l="1"/>
  <c r="M8" i="47" l="1"/>
  <c r="M9" i="47"/>
  <c r="M10" i="47"/>
  <c r="M11" i="47"/>
  <c r="M12" i="47"/>
  <c r="M13" i="47"/>
  <c r="M14" i="47"/>
  <c r="M15" i="47"/>
  <c r="M16" i="47"/>
  <c r="M17" i="47"/>
  <c r="M18" i="47"/>
  <c r="M19" i="47"/>
  <c r="M20" i="47"/>
  <c r="M21" i="47"/>
  <c r="M22" i="47"/>
  <c r="M23" i="47"/>
  <c r="M24" i="47"/>
  <c r="M25" i="47"/>
  <c r="M26" i="47"/>
  <c r="M27" i="47"/>
  <c r="M28" i="47"/>
  <c r="M29" i="47"/>
  <c r="M30" i="47"/>
  <c r="M31" i="47"/>
  <c r="M32" i="47"/>
  <c r="M33" i="47"/>
  <c r="M34" i="47"/>
  <c r="M35" i="47"/>
  <c r="M36" i="47"/>
  <c r="M37" i="47"/>
  <c r="M38" i="47"/>
  <c r="M39" i="47"/>
  <c r="M40" i="47"/>
  <c r="M41" i="47"/>
  <c r="M42" i="47"/>
  <c r="M43" i="47"/>
  <c r="M7" i="47"/>
  <c r="L8" i="47"/>
  <c r="L9" i="47"/>
  <c r="L10" i="47"/>
  <c r="L11" i="47"/>
  <c r="L12" i="47"/>
  <c r="L13" i="47"/>
  <c r="L14" i="47"/>
  <c r="L15" i="47"/>
  <c r="L16" i="47"/>
  <c r="L17" i="47"/>
  <c r="L19" i="47"/>
  <c r="L20" i="47"/>
  <c r="L21" i="47"/>
  <c r="L22" i="47"/>
  <c r="L23" i="47"/>
  <c r="L24" i="47"/>
  <c r="L25" i="47"/>
  <c r="L26" i="47"/>
  <c r="L27" i="47"/>
  <c r="L28" i="47"/>
  <c r="L29" i="47"/>
  <c r="L31" i="47"/>
  <c r="L32" i="47"/>
  <c r="L33" i="47"/>
  <c r="L34" i="47"/>
  <c r="L35" i="47"/>
  <c r="L36" i="47"/>
  <c r="L37" i="47"/>
  <c r="L38" i="47"/>
  <c r="L39" i="47"/>
  <c r="L40" i="47"/>
  <c r="L41" i="47"/>
  <c r="L42" i="47"/>
  <c r="L43" i="47"/>
  <c r="L7" i="47"/>
  <c r="C42" i="52" l="1"/>
  <c r="H42" i="52" s="1"/>
  <c r="I42" i="52" s="1"/>
  <c r="K39" i="52"/>
  <c r="F42" i="52" l="1"/>
  <c r="F39" i="52"/>
  <c r="L54" i="46" l="1"/>
  <c r="L55" i="46"/>
  <c r="L56" i="46"/>
  <c r="L57" i="46"/>
  <c r="M53" i="46"/>
  <c r="M54" i="46"/>
  <c r="M55" i="46"/>
  <c r="M56" i="46"/>
  <c r="M57" i="46"/>
  <c r="H38" i="52" l="1"/>
  <c r="I39" i="52" s="1"/>
  <c r="F38" i="52"/>
  <c r="I9" i="52" l="1"/>
  <c r="I10" i="52"/>
  <c r="I11" i="52"/>
  <c r="I12" i="52"/>
  <c r="I13" i="52"/>
  <c r="I14" i="52"/>
  <c r="I15" i="52"/>
  <c r="I16" i="52"/>
  <c r="I17" i="52"/>
  <c r="I18" i="52"/>
  <c r="I19" i="52"/>
  <c r="I20" i="52"/>
  <c r="I21" i="52"/>
  <c r="I22" i="52"/>
  <c r="I23" i="52"/>
  <c r="I24" i="52"/>
  <c r="I25" i="52"/>
  <c r="I26" i="52"/>
  <c r="I27" i="52"/>
  <c r="I28" i="52"/>
  <c r="I29" i="52"/>
  <c r="I30" i="52"/>
  <c r="I31" i="52"/>
  <c r="I32" i="52"/>
  <c r="I33" i="52"/>
  <c r="I34" i="52"/>
  <c r="I35" i="52"/>
  <c r="I36" i="52"/>
  <c r="I8" i="52"/>
  <c r="H37" i="52"/>
  <c r="I38" i="52" s="1"/>
  <c r="F37" i="52"/>
  <c r="F36" i="52"/>
  <c r="F35" i="52"/>
  <c r="F34" i="52"/>
  <c r="F33" i="52"/>
  <c r="F32" i="52"/>
  <c r="F31" i="52"/>
  <c r="F30" i="52"/>
  <c r="F29" i="52"/>
  <c r="F28" i="52"/>
  <c r="F27" i="52"/>
  <c r="F26" i="52"/>
  <c r="F25" i="52"/>
  <c r="F24" i="52"/>
  <c r="F23" i="52"/>
  <c r="F22" i="52"/>
  <c r="F21" i="52"/>
  <c r="F20" i="52"/>
  <c r="F19" i="52"/>
  <c r="F18" i="52"/>
  <c r="F17" i="52"/>
  <c r="F16" i="52"/>
  <c r="F15" i="52"/>
  <c r="F14" i="52"/>
  <c r="F13" i="52"/>
  <c r="F12" i="52"/>
  <c r="F11" i="52"/>
  <c r="F10" i="52"/>
  <c r="F9" i="52"/>
  <c r="F8" i="52"/>
  <c r="I37" i="52" l="1"/>
  <c r="I34" i="9"/>
  <c r="J33" i="9"/>
  <c r="J30" i="9"/>
  <c r="I30" i="9"/>
  <c r="H9" i="11" l="1"/>
  <c r="H10" i="11"/>
  <c r="H11" i="11"/>
  <c r="H12" i="11"/>
  <c r="H13" i="11"/>
  <c r="H14" i="11"/>
  <c r="H15" i="11"/>
  <c r="H16" i="11"/>
  <c r="H17" i="11"/>
  <c r="H18" i="11"/>
  <c r="H20" i="11"/>
  <c r="H21" i="11"/>
  <c r="H22" i="11"/>
  <c r="H23" i="11"/>
  <c r="H24" i="11"/>
  <c r="H25" i="11"/>
  <c r="H26" i="11"/>
  <c r="H27" i="11"/>
  <c r="G9" i="11"/>
  <c r="G10" i="11"/>
  <c r="G11" i="11"/>
  <c r="G12" i="11"/>
  <c r="G13" i="11"/>
  <c r="G14" i="11"/>
  <c r="G15" i="11"/>
  <c r="G16" i="11"/>
  <c r="G17" i="11"/>
  <c r="G18" i="11"/>
  <c r="G19" i="11"/>
  <c r="G20" i="11"/>
  <c r="G21" i="11"/>
  <c r="G22" i="11"/>
  <c r="G23" i="11"/>
  <c r="G24" i="11"/>
  <c r="G25" i="11"/>
  <c r="G26" i="11"/>
  <c r="G27" i="11"/>
  <c r="T8" i="11"/>
  <c r="X8" i="11"/>
  <c r="V8" i="11"/>
  <c r="R8" i="11"/>
  <c r="H8" i="11" l="1"/>
  <c r="G8" i="11"/>
  <c r="M8" i="10"/>
  <c r="M9" i="10"/>
  <c r="M10" i="10"/>
  <c r="M11" i="10"/>
  <c r="M12" i="10"/>
  <c r="M13" i="10"/>
  <c r="M14" i="10"/>
  <c r="M15" i="10"/>
  <c r="M16" i="10"/>
  <c r="M17" i="10"/>
  <c r="M18" i="10"/>
  <c r="M19" i="10"/>
  <c r="M20" i="10"/>
  <c r="M21" i="10"/>
  <c r="M22" i="10"/>
  <c r="M23" i="10"/>
  <c r="M7" i="7" l="1"/>
  <c r="L7" i="7"/>
  <c r="J134" i="46" l="1"/>
  <c r="H134" i="46"/>
  <c r="F134" i="46"/>
  <c r="J133" i="46"/>
  <c r="H133" i="46"/>
  <c r="F133" i="46"/>
  <c r="J132" i="46"/>
  <c r="H132" i="46"/>
  <c r="F132" i="46"/>
  <c r="J131" i="46"/>
  <c r="H131" i="46"/>
  <c r="F131" i="46"/>
  <c r="J130" i="46"/>
  <c r="H130" i="46"/>
  <c r="F130" i="46"/>
  <c r="J129" i="46"/>
  <c r="H129" i="46"/>
  <c r="F129" i="46"/>
  <c r="J128" i="46"/>
  <c r="H128" i="46"/>
  <c r="F128" i="46"/>
  <c r="H135" i="46"/>
  <c r="M126" i="46"/>
  <c r="L126" i="46"/>
  <c r="J126" i="46"/>
  <c r="H126" i="46"/>
  <c r="F126" i="46"/>
  <c r="M125" i="46"/>
  <c r="L125" i="46"/>
  <c r="J125" i="46"/>
  <c r="H125" i="46"/>
  <c r="F125" i="46"/>
  <c r="M124" i="46"/>
  <c r="L124" i="46"/>
  <c r="J124" i="46"/>
  <c r="H124" i="46"/>
  <c r="F124" i="46"/>
  <c r="M123" i="46"/>
  <c r="L123" i="46"/>
  <c r="J123" i="46"/>
  <c r="H123" i="46"/>
  <c r="F123" i="46"/>
  <c r="M122" i="46"/>
  <c r="L122" i="46"/>
  <c r="J122" i="46"/>
  <c r="H122" i="46"/>
  <c r="F122" i="46"/>
  <c r="M121" i="46"/>
  <c r="L121" i="46"/>
  <c r="J121" i="46"/>
  <c r="H121" i="46"/>
  <c r="F121" i="46"/>
  <c r="J110" i="46"/>
  <c r="H110" i="46"/>
  <c r="F110" i="46"/>
  <c r="J109" i="46"/>
  <c r="H109" i="46"/>
  <c r="F109" i="46"/>
  <c r="J108" i="46"/>
  <c r="H108" i="46"/>
  <c r="F108" i="46"/>
  <c r="J107" i="46"/>
  <c r="H107" i="46"/>
  <c r="F107" i="46"/>
  <c r="J106" i="46"/>
  <c r="H106" i="46"/>
  <c r="F106" i="46"/>
  <c r="J105" i="46"/>
  <c r="H105" i="46"/>
  <c r="F105" i="46"/>
  <c r="J104" i="46"/>
  <c r="H104" i="46"/>
  <c r="F104" i="46"/>
  <c r="H111" i="46"/>
  <c r="M102" i="46"/>
  <c r="L102" i="46"/>
  <c r="J102" i="46"/>
  <c r="H102" i="46"/>
  <c r="F102" i="46"/>
  <c r="M101" i="46"/>
  <c r="L101" i="46"/>
  <c r="J101" i="46"/>
  <c r="H101" i="46"/>
  <c r="F101" i="46"/>
  <c r="M100" i="46"/>
  <c r="L100" i="46"/>
  <c r="J100" i="46"/>
  <c r="H100" i="46"/>
  <c r="F100" i="46"/>
  <c r="M99" i="46"/>
  <c r="L99" i="46"/>
  <c r="J99" i="46"/>
  <c r="H99" i="46"/>
  <c r="F99" i="46"/>
  <c r="M98" i="46"/>
  <c r="L98" i="46"/>
  <c r="J98" i="46"/>
  <c r="H98" i="46"/>
  <c r="F98" i="46"/>
  <c r="M97" i="46"/>
  <c r="L97" i="46"/>
  <c r="J97" i="46"/>
  <c r="H97" i="46"/>
  <c r="F97" i="46"/>
  <c r="J89" i="46"/>
  <c r="H89" i="46"/>
  <c r="F89" i="46"/>
  <c r="J88" i="46"/>
  <c r="H88" i="46"/>
  <c r="F88" i="46"/>
  <c r="J87" i="46"/>
  <c r="H87" i="46"/>
  <c r="F87" i="46"/>
  <c r="J86" i="46"/>
  <c r="H86" i="46"/>
  <c r="F86" i="46"/>
  <c r="J85" i="46"/>
  <c r="H85" i="46"/>
  <c r="F85" i="46"/>
  <c r="J84" i="46"/>
  <c r="H84" i="46"/>
  <c r="F84" i="46"/>
  <c r="J83" i="46"/>
  <c r="H83" i="46"/>
  <c r="F83" i="46"/>
  <c r="H90" i="46"/>
  <c r="M81" i="46"/>
  <c r="L81" i="46"/>
  <c r="J81" i="46"/>
  <c r="H81" i="46"/>
  <c r="F81" i="46"/>
  <c r="M80" i="46"/>
  <c r="L80" i="46"/>
  <c r="J80" i="46"/>
  <c r="H80" i="46"/>
  <c r="F80" i="46"/>
  <c r="M79" i="46"/>
  <c r="L79" i="46"/>
  <c r="J79" i="46"/>
  <c r="H79" i="46"/>
  <c r="F79" i="46"/>
  <c r="M78" i="46"/>
  <c r="L78" i="46"/>
  <c r="J78" i="46"/>
  <c r="H78" i="46"/>
  <c r="F78" i="46"/>
  <c r="M77" i="46"/>
  <c r="L77" i="46"/>
  <c r="J77" i="46"/>
  <c r="H77" i="46"/>
  <c r="F77" i="46"/>
  <c r="M76" i="46"/>
  <c r="L76" i="46"/>
  <c r="J76" i="46"/>
  <c r="H76" i="46"/>
  <c r="F76" i="46"/>
  <c r="H65" i="46"/>
  <c r="F65" i="46"/>
  <c r="H64" i="46"/>
  <c r="F64" i="46"/>
  <c r="H63" i="46"/>
  <c r="F63" i="46"/>
  <c r="H62" i="46"/>
  <c r="F62" i="46"/>
  <c r="H61" i="46"/>
  <c r="F61" i="46"/>
  <c r="H60" i="46"/>
  <c r="F60" i="46"/>
  <c r="H59" i="46"/>
  <c r="F59" i="46"/>
  <c r="H66" i="46"/>
  <c r="H57" i="46"/>
  <c r="F57" i="46"/>
  <c r="H56" i="46"/>
  <c r="F56" i="46"/>
  <c r="H55" i="46"/>
  <c r="F55" i="46"/>
  <c r="H54" i="46"/>
  <c r="F54" i="46"/>
  <c r="L53" i="46"/>
  <c r="H53" i="46"/>
  <c r="F53" i="46"/>
  <c r="M52" i="46"/>
  <c r="L52" i="46"/>
  <c r="J52" i="46"/>
  <c r="H52" i="46"/>
  <c r="F52" i="46"/>
  <c r="M36" i="46"/>
  <c r="L36" i="46"/>
  <c r="M35" i="46"/>
  <c r="L35" i="46"/>
  <c r="M34" i="46"/>
  <c r="L34" i="46"/>
  <c r="M33" i="46"/>
  <c r="L33" i="46"/>
  <c r="M32" i="46"/>
  <c r="L32" i="46"/>
  <c r="M31" i="46"/>
  <c r="L31" i="46"/>
  <c r="J20" i="46"/>
  <c r="J19" i="46"/>
  <c r="J18" i="46"/>
  <c r="J17" i="46"/>
  <c r="J16" i="46"/>
  <c r="J15" i="46"/>
  <c r="J14" i="46"/>
  <c r="M12" i="46"/>
  <c r="L12" i="46"/>
  <c r="J12" i="46"/>
  <c r="M11" i="46"/>
  <c r="L11" i="46"/>
  <c r="J11" i="46"/>
  <c r="M10" i="46"/>
  <c r="L10" i="46"/>
  <c r="J10" i="46"/>
  <c r="M9" i="46"/>
  <c r="L9" i="46"/>
  <c r="J9" i="46"/>
  <c r="M8" i="46"/>
  <c r="L8" i="46"/>
  <c r="J8" i="46"/>
  <c r="M7" i="46"/>
  <c r="L7" i="46"/>
  <c r="J7" i="46"/>
  <c r="Y28" i="11"/>
  <c r="U28" i="11"/>
  <c r="Y27" i="11"/>
  <c r="W27" i="11"/>
  <c r="U27" i="11"/>
  <c r="S27" i="11"/>
  <c r="Y26" i="11"/>
  <c r="W26" i="11"/>
  <c r="U26" i="11"/>
  <c r="S26" i="11"/>
  <c r="Y25" i="11"/>
  <c r="W25" i="11"/>
  <c r="U25" i="11"/>
  <c r="S25" i="11"/>
  <c r="Y24" i="11"/>
  <c r="W24" i="11"/>
  <c r="U24" i="11"/>
  <c r="S24" i="11"/>
  <c r="Y23" i="11"/>
  <c r="W23" i="11"/>
  <c r="U23" i="11"/>
  <c r="S23" i="11"/>
  <c r="Y22" i="11"/>
  <c r="W22" i="11"/>
  <c r="U22" i="11"/>
  <c r="S22" i="11"/>
  <c r="Y21" i="11"/>
  <c r="W21" i="11"/>
  <c r="U21" i="11"/>
  <c r="S21" i="11"/>
  <c r="Y20" i="11"/>
  <c r="W20" i="11"/>
  <c r="U20" i="11"/>
  <c r="S20" i="11"/>
  <c r="Y19" i="11"/>
  <c r="U19" i="11"/>
  <c r="S19" i="11"/>
  <c r="Y18" i="11"/>
  <c r="W18" i="11"/>
  <c r="U18" i="11"/>
  <c r="S18" i="11"/>
  <c r="Y17" i="11"/>
  <c r="W17" i="11"/>
  <c r="U17" i="11"/>
  <c r="S17" i="11"/>
  <c r="Y16" i="11"/>
  <c r="W16" i="11"/>
  <c r="U16" i="11"/>
  <c r="S16" i="11"/>
  <c r="Y15" i="11"/>
  <c r="W15" i="11"/>
  <c r="U15" i="11"/>
  <c r="S15" i="11"/>
  <c r="Y14" i="11"/>
  <c r="W14" i="11"/>
  <c r="U14" i="11"/>
  <c r="S14" i="11"/>
  <c r="Y13" i="11"/>
  <c r="W13" i="11"/>
  <c r="U13" i="11"/>
  <c r="S13" i="11"/>
  <c r="Y12" i="11"/>
  <c r="W12" i="11"/>
  <c r="U12" i="11"/>
  <c r="S12" i="11"/>
  <c r="Y11" i="11"/>
  <c r="W11" i="11"/>
  <c r="U11" i="11"/>
  <c r="S11" i="11"/>
  <c r="Y10" i="11"/>
  <c r="W10" i="11"/>
  <c r="U10" i="11"/>
  <c r="S10" i="11"/>
  <c r="S28" i="11" l="1"/>
  <c r="G28" i="11"/>
  <c r="W28" i="11"/>
  <c r="H28" i="11"/>
  <c r="W19" i="11"/>
  <c r="H19" i="11"/>
  <c r="M13" i="46"/>
  <c r="M37" i="46"/>
  <c r="M58" i="46"/>
  <c r="M82" i="46"/>
  <c r="M103" i="46"/>
  <c r="M127" i="46"/>
  <c r="J13" i="46"/>
  <c r="L13" i="46"/>
  <c r="L37" i="46"/>
  <c r="H58" i="46"/>
  <c r="L58" i="46"/>
  <c r="H82" i="46"/>
  <c r="J82" i="46"/>
  <c r="L82" i="46"/>
  <c r="H103" i="46"/>
  <c r="J103" i="46"/>
  <c r="L103" i="46"/>
  <c r="H127" i="46"/>
  <c r="J127" i="46"/>
  <c r="L127" i="46"/>
  <c r="J21" i="46"/>
  <c r="J90" i="46"/>
  <c r="J111" i="46"/>
  <c r="J135" i="46"/>
  <c r="F66" i="46"/>
  <c r="F90" i="46"/>
  <c r="F111" i="46"/>
  <c r="F135" i="46"/>
  <c r="F58" i="46"/>
  <c r="F82" i="46"/>
  <c r="F103" i="46"/>
  <c r="F127" i="46"/>
  <c r="F27" i="11" l="1"/>
  <c r="F26" i="11"/>
  <c r="F25" i="11"/>
  <c r="F24" i="11"/>
  <c r="F23" i="11"/>
  <c r="F22" i="11"/>
  <c r="F21" i="11"/>
  <c r="F20" i="11"/>
  <c r="F18" i="11"/>
  <c r="F17" i="11"/>
  <c r="F16" i="11"/>
  <c r="F15" i="11"/>
  <c r="F14" i="11"/>
  <c r="F13" i="11"/>
  <c r="F12" i="11"/>
  <c r="F11" i="11"/>
  <c r="F10" i="11"/>
  <c r="F9" i="11"/>
  <c r="F8" i="11"/>
  <c r="F28" i="11" l="1"/>
  <c r="L8" i="7" l="1"/>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J17" i="11" l="1"/>
  <c r="M46" i="10" l="1"/>
  <c r="M45" i="10"/>
  <c r="M44" i="10"/>
  <c r="M43" i="10"/>
  <c r="M42" i="10"/>
  <c r="M41" i="10"/>
  <c r="M40" i="10"/>
  <c r="M39" i="10"/>
  <c r="M38" i="10"/>
  <c r="M37" i="10"/>
  <c r="M36" i="10"/>
  <c r="M35" i="10"/>
  <c r="M34" i="10"/>
  <c r="M33" i="10"/>
  <c r="M32" i="10"/>
  <c r="M31" i="10"/>
  <c r="J31" i="9" l="1"/>
  <c r="I31" i="9"/>
  <c r="I8" i="9"/>
  <c r="J8" i="9"/>
  <c r="M9" i="7" l="1"/>
  <c r="M8" i="7"/>
  <c r="I19" i="11" l="1"/>
  <c r="I11" i="11"/>
  <c r="I10" i="11"/>
  <c r="I8" i="11"/>
  <c r="J8" i="11"/>
  <c r="J9" i="9" l="1"/>
  <c r="I9" i="9"/>
  <c r="M10" i="7" l="1"/>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J32" i="9" l="1"/>
  <c r="J34" i="9"/>
  <c r="J35" i="9"/>
  <c r="J36" i="9"/>
  <c r="J37" i="9"/>
  <c r="J38" i="9"/>
  <c r="J39" i="9"/>
  <c r="J40" i="9"/>
  <c r="J41" i="9"/>
  <c r="J42" i="9"/>
  <c r="J43" i="9"/>
  <c r="J44" i="9"/>
  <c r="J45" i="9"/>
  <c r="I32" i="9"/>
  <c r="I33" i="9"/>
  <c r="I35" i="9"/>
  <c r="I36" i="9"/>
  <c r="I37" i="9"/>
  <c r="I38" i="9"/>
  <c r="I39" i="9"/>
  <c r="I40" i="9"/>
  <c r="I41" i="9"/>
  <c r="I42" i="9"/>
  <c r="I43" i="9"/>
  <c r="I44" i="9"/>
  <c r="I45" i="9"/>
  <c r="J10" i="9" l="1"/>
  <c r="J11" i="9"/>
  <c r="J12" i="9"/>
  <c r="J13" i="9"/>
  <c r="J14" i="9"/>
  <c r="J15" i="9"/>
  <c r="J16" i="9"/>
  <c r="J17" i="9"/>
  <c r="J18" i="9"/>
  <c r="J19" i="9"/>
  <c r="J20" i="9"/>
  <c r="J21" i="9"/>
  <c r="J22" i="9"/>
  <c r="J23" i="9"/>
  <c r="I10" i="9"/>
  <c r="I11" i="9"/>
  <c r="I12" i="9"/>
  <c r="I13" i="9"/>
  <c r="I14" i="9"/>
  <c r="I15" i="9"/>
  <c r="I16" i="9"/>
  <c r="I17" i="9"/>
  <c r="I18" i="9"/>
  <c r="I19" i="9"/>
  <c r="I20" i="9"/>
  <c r="I21" i="9"/>
  <c r="I22" i="9"/>
  <c r="I23" i="9"/>
  <c r="J9" i="11" l="1"/>
  <c r="J10" i="11"/>
  <c r="J11" i="11"/>
  <c r="J12" i="11"/>
  <c r="J13" i="11"/>
  <c r="J14" i="11"/>
  <c r="J16" i="11"/>
  <c r="J15" i="11"/>
  <c r="J20" i="11"/>
  <c r="J21" i="11"/>
  <c r="J22" i="11"/>
  <c r="J23" i="11"/>
  <c r="J25" i="11"/>
  <c r="J26" i="11"/>
  <c r="J28" i="11"/>
  <c r="I12" i="11"/>
  <c r="I13" i="11"/>
  <c r="I14" i="11"/>
  <c r="I16" i="11"/>
  <c r="I15" i="11"/>
  <c r="I17" i="11"/>
  <c r="I18" i="11"/>
  <c r="I20" i="11"/>
  <c r="I21" i="11"/>
  <c r="I22" i="11"/>
  <c r="I23" i="11"/>
  <c r="I24" i="11"/>
  <c r="I25" i="11"/>
  <c r="I26" i="11"/>
  <c r="I27" i="11"/>
  <c r="I28" i="11"/>
</calcChain>
</file>

<file path=xl/sharedStrings.xml><?xml version="1.0" encoding="utf-8"?>
<sst xmlns="http://schemas.openxmlformats.org/spreadsheetml/2006/main" count="929" uniqueCount="459">
  <si>
    <t>対前年</t>
  </si>
  <si>
    <t>外国人</t>
  </si>
  <si>
    <t>増減率</t>
  </si>
  <si>
    <t>日本人</t>
  </si>
  <si>
    <t>（％）</t>
  </si>
  <si>
    <t>平成元年</t>
  </si>
  <si>
    <t>構成比</t>
  </si>
  <si>
    <t>その他</t>
  </si>
  <si>
    <t>オーストラリア</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</si>
  <si>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</si>
  <si>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</si>
  <si>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</si>
  <si>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</si>
  <si>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</si>
  <si>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</si>
  <si>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</si>
  <si>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</si>
  <si>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</si>
  <si>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</si>
  <si>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</si>
  <si>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</si>
  <si>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</si>
  <si>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</si>
  <si>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</si>
  <si>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</si>
  <si>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</si>
  <si>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</si>
  <si>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</si>
  <si>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</si>
  <si>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</si>
  <si>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</si>
  <si>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　</t>
  </si>
  <si>
    <t>小計</t>
  </si>
  <si>
    <t>観光</t>
  </si>
  <si>
    <t>商用</t>
  </si>
  <si>
    <t>親族訪問</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</si>
  <si>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</si>
  <si>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</si>
  <si>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</si>
  <si>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</si>
  <si>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</si>
  <si>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</si>
  <si>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</si>
  <si>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</si>
  <si>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</si>
  <si>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</si>
  <si>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</si>
  <si>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</si>
  <si>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</si>
  <si>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</si>
  <si>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</si>
  <si>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</si>
  <si>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</si>
  <si>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</si>
  <si>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</si>
  <si>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</si>
  <si>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</si>
  <si>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</si>
  <si>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</si>
  <si>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</si>
  <si>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</si>
  <si>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</si>
  <si>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</si>
  <si>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</si>
  <si>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</si>
  <si>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</si>
  <si>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</si>
  <si>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</si>
  <si>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</si>
  <si>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</si>
  <si>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</si>
  <si>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</si>
  <si>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</si>
  <si>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</si>
  <si>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</si>
  <si>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</si>
  <si>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</si>
  <si>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</si>
  <si>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</si>
  <si>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</si>
  <si>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</si>
  <si>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</si>
  <si>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</si>
  <si>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</si>
  <si>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</si>
  <si>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</si>
  <si>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</si>
  <si>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</si>
  <si>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</si>
  <si>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</si>
  <si>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</si>
  <si>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</si>
  <si>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</si>
  <si>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</si>
  <si>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</si>
  <si>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</si>
  <si>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</si>
  <si>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</si>
  <si>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</si>
  <si>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</si>
  <si>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</si>
  <si>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</si>
  <si>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</si>
  <si>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</si>
  <si>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</si>
  <si>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</si>
  <si>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</si>
  <si>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</si>
  <si>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</si>
  <si>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</si>
  <si>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</si>
  <si>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</si>
  <si>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</si>
  <si>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</si>
  <si>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</si>
  <si>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</si>
  <si>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</si>
  <si>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</si>
  <si>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</si>
  <si>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</si>
  <si>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</si>
  <si>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成田</t>
  </si>
  <si>
    <t>上</t>
  </si>
  <si>
    <t>半</t>
  </si>
  <si>
    <t>期</t>
  </si>
  <si>
    <t>下</t>
  </si>
  <si>
    <t>総数</t>
    <phoneticPr fontId="8"/>
  </si>
  <si>
    <t>０～４歳</t>
    <phoneticPr fontId="8"/>
  </si>
  <si>
    <t>５～９歳</t>
    <phoneticPr fontId="8"/>
  </si>
  <si>
    <t>住　所　地</t>
    <phoneticPr fontId="8"/>
  </si>
  <si>
    <t>空       港</t>
    <phoneticPr fontId="8"/>
  </si>
  <si>
    <t>海       港</t>
    <phoneticPr fontId="8"/>
  </si>
  <si>
    <t>総          数</t>
    <phoneticPr fontId="8"/>
  </si>
  <si>
    <t>１月</t>
  </si>
  <si>
    <t>２月</t>
  </si>
  <si>
    <t>３月</t>
  </si>
  <si>
    <t>４月</t>
  </si>
  <si>
    <t>５月</t>
  </si>
  <si>
    <t>６月</t>
  </si>
  <si>
    <t>計</t>
  </si>
  <si>
    <t>７月</t>
  </si>
  <si>
    <t>８月</t>
  </si>
  <si>
    <t>９月</t>
  </si>
  <si>
    <t>10月</t>
  </si>
  <si>
    <t>11月</t>
  </si>
  <si>
    <t>12月</t>
  </si>
  <si>
    <t>合 　計</t>
  </si>
  <si>
    <t>合　 計</t>
  </si>
  <si>
    <t>タイ</t>
    <phoneticPr fontId="8"/>
  </si>
  <si>
    <t>その他</t>
    <rPh sb="2" eb="3">
      <t>タ</t>
    </rPh>
    <phoneticPr fontId="8"/>
  </si>
  <si>
    <t>富山</t>
    <rPh sb="0" eb="2">
      <t>トヤマ</t>
    </rPh>
    <phoneticPr fontId="8"/>
  </si>
  <si>
    <t>技能実習２号イ</t>
    <rPh sb="0" eb="2">
      <t>ギノウ</t>
    </rPh>
    <rPh sb="2" eb="4">
      <t>ジッシュウ</t>
    </rPh>
    <rPh sb="5" eb="6">
      <t>ゴウ</t>
    </rPh>
    <phoneticPr fontId="8"/>
  </si>
  <si>
    <t>国籍・地域</t>
    <rPh sb="3" eb="5">
      <t>チイキ</t>
    </rPh>
    <phoneticPr fontId="7"/>
  </si>
  <si>
    <t>国籍・地域</t>
    <rPh sb="0" eb="2">
      <t>コクセキ</t>
    </rPh>
    <rPh sb="3" eb="5">
      <t>チイキ</t>
    </rPh>
    <phoneticPr fontId="8"/>
  </si>
  <si>
    <t>技能実習１号イ</t>
    <rPh sb="0" eb="2">
      <t>ギノウ</t>
    </rPh>
    <rPh sb="2" eb="4">
      <t>ジッシュウ</t>
    </rPh>
    <rPh sb="5" eb="6">
      <t>ゴウ</t>
    </rPh>
    <phoneticPr fontId="8"/>
  </si>
  <si>
    <t>技能実習１号ロ</t>
    <rPh sb="0" eb="2">
      <t>ギノウ</t>
    </rPh>
    <rPh sb="2" eb="4">
      <t>ジッシュウ</t>
    </rPh>
    <rPh sb="5" eb="6">
      <t>ゴウ</t>
    </rPh>
    <phoneticPr fontId="8"/>
  </si>
  <si>
    <t>技能実習２号ロ</t>
    <rPh sb="0" eb="2">
      <t>ギノウ</t>
    </rPh>
    <rPh sb="2" eb="4">
      <t>ジッシュウ</t>
    </rPh>
    <rPh sb="5" eb="6">
      <t>ゴウ</t>
    </rPh>
    <phoneticPr fontId="8"/>
  </si>
  <si>
    <t>家事使用人</t>
    <rPh sb="0" eb="2">
      <t>カジ</t>
    </rPh>
    <rPh sb="2" eb="4">
      <t>シヨウ</t>
    </rPh>
    <rPh sb="4" eb="5">
      <t>ニン</t>
    </rPh>
    <phoneticPr fontId="6"/>
  </si>
  <si>
    <t>選手</t>
  </si>
  <si>
    <t>EPA対象者</t>
    <rPh sb="3" eb="6">
      <t>タイショウシャ</t>
    </rPh>
    <phoneticPr fontId="6"/>
  </si>
  <si>
    <t>高度人材</t>
    <rPh sb="0" eb="2">
      <t>コウド</t>
    </rPh>
    <rPh sb="2" eb="4">
      <t>ジンザイ</t>
    </rPh>
    <phoneticPr fontId="6"/>
  </si>
  <si>
    <t>その他</t>
    <rPh sb="2" eb="3">
      <t>タ</t>
    </rPh>
    <phoneticPr fontId="6"/>
  </si>
  <si>
    <t>２月</t>
    <rPh sb="1" eb="2">
      <t>ガツ</t>
    </rPh>
    <phoneticPr fontId="8"/>
  </si>
  <si>
    <t>３月</t>
    <rPh sb="1" eb="2">
      <t>ツキ</t>
    </rPh>
    <phoneticPr fontId="8"/>
  </si>
  <si>
    <t>４月</t>
    <rPh sb="1" eb="2">
      <t>ツキ</t>
    </rPh>
    <phoneticPr fontId="8"/>
  </si>
  <si>
    <t>５月</t>
    <rPh sb="1" eb="2">
      <t>ツキ</t>
    </rPh>
    <phoneticPr fontId="8"/>
  </si>
  <si>
    <t>６月</t>
    <rPh sb="1" eb="2">
      <t>ツキ</t>
    </rPh>
    <phoneticPr fontId="8"/>
  </si>
  <si>
    <t>（外国人・日本人総数）</t>
    <rPh sb="1" eb="3">
      <t>ガイコク</t>
    </rPh>
    <rPh sb="3" eb="4">
      <t>ジン</t>
    </rPh>
    <rPh sb="5" eb="8">
      <t>ニホンジン</t>
    </rPh>
    <rPh sb="8" eb="10">
      <t>ソウスウ</t>
    </rPh>
    <phoneticPr fontId="8"/>
  </si>
  <si>
    <t>（外国人・日本人出入（帰）国別）</t>
    <rPh sb="1" eb="3">
      <t>ガイコク</t>
    </rPh>
    <rPh sb="3" eb="4">
      <t>ジン</t>
    </rPh>
    <rPh sb="5" eb="8">
      <t>ニホンジン</t>
    </rPh>
    <rPh sb="8" eb="10">
      <t>シュツニュウ</t>
    </rPh>
    <rPh sb="11" eb="12">
      <t>キ</t>
    </rPh>
    <rPh sb="13" eb="14">
      <t>コク</t>
    </rPh>
    <rPh sb="14" eb="15">
      <t>ベツ</t>
    </rPh>
    <phoneticPr fontId="8"/>
  </si>
  <si>
    <t>選手の家族</t>
    <rPh sb="3" eb="5">
      <t>カゾク</t>
    </rPh>
    <phoneticPr fontId="7"/>
  </si>
  <si>
    <t>総　数</t>
    <rPh sb="0" eb="1">
      <t>フサ</t>
    </rPh>
    <rPh sb="2" eb="3">
      <t>スウ</t>
    </rPh>
    <phoneticPr fontId="8"/>
  </si>
  <si>
    <t>経営・管理</t>
    <rPh sb="0" eb="2">
      <t>ケイエイ</t>
    </rPh>
    <rPh sb="3" eb="5">
      <t>カンリ</t>
    </rPh>
    <phoneticPr fontId="8"/>
  </si>
  <si>
    <t>高度専門職
１号イ</t>
    <rPh sb="0" eb="2">
      <t>コウド</t>
    </rPh>
    <rPh sb="2" eb="4">
      <t>センモン</t>
    </rPh>
    <rPh sb="4" eb="5">
      <t>ショク</t>
    </rPh>
    <rPh sb="7" eb="8">
      <t>ゴウ</t>
    </rPh>
    <phoneticPr fontId="7"/>
  </si>
  <si>
    <t>高度専門職
１号ロ</t>
    <rPh sb="0" eb="2">
      <t>コウド</t>
    </rPh>
    <rPh sb="2" eb="4">
      <t>センモン</t>
    </rPh>
    <rPh sb="4" eb="5">
      <t>ショク</t>
    </rPh>
    <rPh sb="7" eb="8">
      <t>ゴウ</t>
    </rPh>
    <phoneticPr fontId="7"/>
  </si>
  <si>
    <t>高度専門職
１号ハ</t>
    <rPh sb="0" eb="2">
      <t>コウド</t>
    </rPh>
    <rPh sb="2" eb="4">
      <t>センモン</t>
    </rPh>
    <rPh sb="4" eb="5">
      <t>ショク</t>
    </rPh>
    <rPh sb="7" eb="8">
      <t>ゴウ</t>
    </rPh>
    <phoneticPr fontId="7"/>
  </si>
  <si>
    <t>技能実習
１号イ</t>
    <rPh sb="0" eb="2">
      <t>ギノウ</t>
    </rPh>
    <rPh sb="2" eb="4">
      <t>ジッシュウ</t>
    </rPh>
    <rPh sb="6" eb="7">
      <t>ゴウ</t>
    </rPh>
    <phoneticPr fontId="8"/>
  </si>
  <si>
    <t>技能実習
１号ロ</t>
    <rPh sb="0" eb="2">
      <t>ギノウ</t>
    </rPh>
    <rPh sb="2" eb="4">
      <t>ジッシュウ</t>
    </rPh>
    <rPh sb="6" eb="7">
      <t>ゴウ</t>
    </rPh>
    <phoneticPr fontId="8"/>
  </si>
  <si>
    <t>技能実習
２号イ</t>
    <rPh sb="0" eb="2">
      <t>ギノウ</t>
    </rPh>
    <rPh sb="2" eb="4">
      <t>ジッシュウ</t>
    </rPh>
    <rPh sb="6" eb="7">
      <t>ゴウ</t>
    </rPh>
    <phoneticPr fontId="8"/>
  </si>
  <si>
    <t>技能実習
２号ロ</t>
    <rPh sb="0" eb="2">
      <t>ギノウ</t>
    </rPh>
    <rPh sb="2" eb="4">
      <t>ジッシュウ</t>
    </rPh>
    <rPh sb="6" eb="7">
      <t>ゴウ</t>
    </rPh>
    <phoneticPr fontId="8"/>
  </si>
  <si>
    <t>無国籍</t>
  </si>
  <si>
    <t>中国</t>
    <phoneticPr fontId="8"/>
  </si>
  <si>
    <t>留学</t>
    <phoneticPr fontId="8"/>
  </si>
  <si>
    <t>総          数</t>
    <phoneticPr fontId="8"/>
  </si>
  <si>
    <t>空       港</t>
    <phoneticPr fontId="8"/>
  </si>
  <si>
    <t>海       港</t>
    <phoneticPr fontId="8"/>
  </si>
  <si>
    <t>米国</t>
  </si>
  <si>
    <t>アジア</t>
  </si>
  <si>
    <t>ヨーロッパ</t>
  </si>
  <si>
    <t>アフリカ</t>
  </si>
  <si>
    <t>オセアニア</t>
  </si>
  <si>
    <t>船舶観光
上陸許可</t>
    <phoneticPr fontId="27"/>
  </si>
  <si>
    <t>寄港地上陸
許可</t>
    <phoneticPr fontId="27"/>
  </si>
  <si>
    <t>通過上陸
許可</t>
    <phoneticPr fontId="27"/>
  </si>
  <si>
    <t>成田</t>
    <phoneticPr fontId="27"/>
  </si>
  <si>
    <t>その他</t>
    <phoneticPr fontId="27"/>
  </si>
  <si>
    <t>構成比
（％）</t>
    <phoneticPr fontId="8"/>
  </si>
  <si>
    <t>※　以下の表について同じ。</t>
    <rPh sb="2" eb="4">
      <t>イカ</t>
    </rPh>
    <rPh sb="5" eb="6">
      <t>ヒョウ</t>
    </rPh>
    <rPh sb="10" eb="11">
      <t>オナ</t>
    </rPh>
    <phoneticPr fontId="7"/>
  </si>
  <si>
    <t>介護</t>
    <rPh sb="0" eb="2">
      <t>カイゴ</t>
    </rPh>
    <phoneticPr fontId="7"/>
  </si>
  <si>
    <t>技能実習
３号イ</t>
    <rPh sb="0" eb="2">
      <t>ギノウ</t>
    </rPh>
    <rPh sb="2" eb="4">
      <t>ジッシュウ</t>
    </rPh>
    <rPh sb="6" eb="7">
      <t>ゴウ</t>
    </rPh>
    <phoneticPr fontId="8"/>
  </si>
  <si>
    <t>技能実習
３号ロ</t>
    <rPh sb="0" eb="2">
      <t>ギノウ</t>
    </rPh>
    <rPh sb="2" eb="4">
      <t>ジッシュウ</t>
    </rPh>
    <rPh sb="6" eb="7">
      <t>ゴウ</t>
    </rPh>
    <phoneticPr fontId="8"/>
  </si>
  <si>
    <t>特定研究等</t>
    <rPh sb="0" eb="2">
      <t>トクテイ</t>
    </rPh>
    <rPh sb="2" eb="4">
      <t>ケンキュウ</t>
    </rPh>
    <rPh sb="4" eb="5">
      <t>トウ</t>
    </rPh>
    <phoneticPr fontId="6"/>
  </si>
  <si>
    <t>技術・</t>
    <rPh sb="0" eb="2">
      <t>ギジュツ</t>
    </rPh>
    <phoneticPr fontId="7"/>
  </si>
  <si>
    <t>人文知識・</t>
    <rPh sb="0" eb="2">
      <t>ジンブン</t>
    </rPh>
    <rPh sb="2" eb="4">
      <t>チシキ</t>
    </rPh>
    <phoneticPr fontId="7"/>
  </si>
  <si>
    <t>国際業務</t>
    <rPh sb="0" eb="2">
      <t>コクサイ</t>
    </rPh>
    <rPh sb="2" eb="4">
      <t>ギョウム</t>
    </rPh>
    <phoneticPr fontId="7"/>
  </si>
  <si>
    <t>（特定活動～定住者）</t>
    <rPh sb="1" eb="3">
      <t>トクテイ</t>
    </rPh>
    <rPh sb="3" eb="5">
      <t>カツドウ</t>
    </rPh>
    <rPh sb="6" eb="9">
      <t>テイジュウシャ</t>
    </rPh>
    <phoneticPr fontId="7"/>
  </si>
  <si>
    <t>新千歳</t>
    <rPh sb="0" eb="3">
      <t>シンチトセ</t>
    </rPh>
    <phoneticPr fontId="27"/>
  </si>
  <si>
    <t>中部</t>
    <rPh sb="0" eb="2">
      <t>チュウブ</t>
    </rPh>
    <phoneticPr fontId="27"/>
  </si>
  <si>
    <t>（高度専門職１号ハ～介護）</t>
    <rPh sb="1" eb="3">
      <t>コウド</t>
    </rPh>
    <rPh sb="3" eb="5">
      <t>センモン</t>
    </rPh>
    <rPh sb="5" eb="6">
      <t>ショク</t>
    </rPh>
    <rPh sb="7" eb="8">
      <t>ゴウ</t>
    </rPh>
    <rPh sb="10" eb="12">
      <t>カイゴ</t>
    </rPh>
    <phoneticPr fontId="7"/>
  </si>
  <si>
    <t>令和元年</t>
    <rPh sb="0" eb="2">
      <t>レイワ</t>
    </rPh>
    <rPh sb="2" eb="4">
      <t>ガンネン</t>
    </rPh>
    <phoneticPr fontId="8"/>
  </si>
  <si>
    <t>特定技能
１号</t>
    <rPh sb="0" eb="2">
      <t>トクテイ</t>
    </rPh>
    <rPh sb="2" eb="4">
      <t>ギノウ</t>
    </rPh>
    <rPh sb="6" eb="7">
      <t>ゴウ</t>
    </rPh>
    <phoneticPr fontId="8"/>
  </si>
  <si>
    <t>上半期</t>
    <rPh sb="0" eb="3">
      <t>カミハンキ</t>
    </rPh>
    <phoneticPr fontId="8"/>
  </si>
  <si>
    <t>　　表２　　在留資格別外国人新規入国者数の推移</t>
    <rPh sb="11" eb="13">
      <t>ガイコク</t>
    </rPh>
    <rPh sb="21" eb="23">
      <t>スイイ</t>
    </rPh>
    <phoneticPr fontId="8"/>
  </si>
  <si>
    <t>表３</t>
    <rPh sb="0" eb="1">
      <t>ヒョウ</t>
    </rPh>
    <phoneticPr fontId="7"/>
  </si>
  <si>
    <t>　表５　　住所地別日本人出国者数の推移　</t>
    <rPh sb="9" eb="12">
      <t>ニホンジン</t>
    </rPh>
    <rPh sb="17" eb="19">
      <t>スイイ</t>
    </rPh>
    <phoneticPr fontId="8"/>
  </si>
  <si>
    <t>表６　　年齢別・男女別外国人入国者数・日本人出国者数の推移</t>
    <rPh sb="8" eb="10">
      <t>ダンジョ</t>
    </rPh>
    <rPh sb="27" eb="29">
      <t>スイイ</t>
    </rPh>
    <phoneticPr fontId="8"/>
  </si>
  <si>
    <t>　表７　滞在期間別外国人出国者数・日本人帰国者数の推移</t>
    <rPh sb="9" eb="11">
      <t>ガイコク</t>
    </rPh>
    <rPh sb="25" eb="27">
      <t>スイイ</t>
    </rPh>
    <phoneticPr fontId="8"/>
  </si>
  <si>
    <t>表９　月別外国人・日本人出入（帰）国者数の推移</t>
    <rPh sb="0" eb="1">
      <t>ヒョウ</t>
    </rPh>
    <rPh sb="3" eb="5">
      <t>ツキベツ</t>
    </rPh>
    <rPh sb="5" eb="8">
      <t>ガイコクジン</t>
    </rPh>
    <rPh sb="9" eb="12">
      <t>ニホンジン</t>
    </rPh>
    <rPh sb="12" eb="14">
      <t>シュツニュウ</t>
    </rPh>
    <rPh sb="15" eb="16">
      <t>キ</t>
    </rPh>
    <rPh sb="17" eb="18">
      <t>コク</t>
    </rPh>
    <rPh sb="18" eb="20">
      <t>シャスウ</t>
    </rPh>
    <rPh sb="21" eb="23">
      <t>スイイ</t>
    </rPh>
    <phoneticPr fontId="7"/>
  </si>
  <si>
    <t>表１０　空・海港別・外国人入国者等の総数</t>
    <rPh sb="4" eb="5">
      <t>ソラ</t>
    </rPh>
    <rPh sb="10" eb="12">
      <t>ガイコク</t>
    </rPh>
    <rPh sb="12" eb="13">
      <t>ジン</t>
    </rPh>
    <rPh sb="13" eb="16">
      <t>ニュウコクシャ</t>
    </rPh>
    <rPh sb="16" eb="17">
      <t>トウ</t>
    </rPh>
    <rPh sb="18" eb="20">
      <t>ソウスウ</t>
    </rPh>
    <phoneticPr fontId="8"/>
  </si>
  <si>
    <t>（出入（帰）国者総数）　</t>
    <phoneticPr fontId="7"/>
  </si>
  <si>
    <t>（外国人入国者数）</t>
    <phoneticPr fontId="7"/>
  </si>
  <si>
    <t>（外国人新規入国者数）</t>
    <phoneticPr fontId="7"/>
  </si>
  <si>
    <t>（外国人出国者数）</t>
    <phoneticPr fontId="7"/>
  </si>
  <si>
    <t>（日本人帰国者数）</t>
    <phoneticPr fontId="7"/>
  </si>
  <si>
    <t>（日本人出国者数）</t>
    <phoneticPr fontId="7"/>
  </si>
  <si>
    <t>在留資格</t>
    <phoneticPr fontId="8"/>
  </si>
  <si>
    <t>総数</t>
    <phoneticPr fontId="8"/>
  </si>
  <si>
    <t>ニュージーランド</t>
  </si>
  <si>
    <t>ブラジル</t>
  </si>
  <si>
    <t>南アメリカ</t>
    <phoneticPr fontId="7"/>
  </si>
  <si>
    <t>メキシコ</t>
  </si>
  <si>
    <t>カナダ</t>
  </si>
  <si>
    <t>北アメリカ</t>
    <phoneticPr fontId="7"/>
  </si>
  <si>
    <t>オランダ</t>
  </si>
  <si>
    <t>ロシア</t>
  </si>
  <si>
    <t>イタリア</t>
  </si>
  <si>
    <t>ドイツ</t>
  </si>
  <si>
    <t>フランス</t>
  </si>
  <si>
    <t>英国</t>
  </si>
  <si>
    <t>処理の家族</t>
    <phoneticPr fontId="7"/>
  </si>
  <si>
    <t>情報処理</t>
    <phoneticPr fontId="7"/>
  </si>
  <si>
    <t>の家族</t>
    <phoneticPr fontId="7"/>
  </si>
  <si>
    <t>シップ</t>
    <phoneticPr fontId="7"/>
  </si>
  <si>
    <t>及び情報</t>
    <phoneticPr fontId="7"/>
  </si>
  <si>
    <t>及び</t>
    <phoneticPr fontId="7"/>
  </si>
  <si>
    <t>学術活動</t>
    <phoneticPr fontId="7"/>
  </si>
  <si>
    <t>インターン</t>
    <phoneticPr fontId="7"/>
  </si>
  <si>
    <t>アマスポーツ</t>
    <phoneticPr fontId="7"/>
  </si>
  <si>
    <t>留学</t>
    <phoneticPr fontId="7"/>
  </si>
  <si>
    <t>文化・</t>
    <phoneticPr fontId="7"/>
  </si>
  <si>
    <t>公用</t>
    <phoneticPr fontId="7"/>
  </si>
  <si>
    <t>外交</t>
    <phoneticPr fontId="7"/>
  </si>
  <si>
    <t>総　　数</t>
    <phoneticPr fontId="8"/>
  </si>
  <si>
    <t>永住者の
配偶者等</t>
    <phoneticPr fontId="7"/>
  </si>
  <si>
    <t>日本人の
配偶者等</t>
    <phoneticPr fontId="7"/>
  </si>
  <si>
    <t>法律・
会計業務</t>
    <phoneticPr fontId="7"/>
  </si>
  <si>
    <t>インドネシア</t>
    <phoneticPr fontId="8"/>
  </si>
  <si>
    <t>表８　空・海港別・外国人・日本人別出入（帰）国者数</t>
    <phoneticPr fontId="8"/>
  </si>
  <si>
    <t>表４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8"/>
  </si>
  <si>
    <r>
      <t>外国人入国者等
総　数</t>
    </r>
    <r>
      <rPr>
        <sz val="6"/>
        <rFont val="ＭＳ 明朝"/>
        <family val="1"/>
        <charset val="128"/>
      </rPr>
      <t>（注）</t>
    </r>
    <rPh sb="0" eb="3">
      <t>ガイコクジン</t>
    </rPh>
    <rPh sb="3" eb="6">
      <t>ニュウコクシャ</t>
    </rPh>
    <rPh sb="6" eb="7">
      <t>トウ</t>
    </rPh>
    <rPh sb="8" eb="9">
      <t>ソウ</t>
    </rPh>
    <rPh sb="10" eb="11">
      <t>スウ</t>
    </rPh>
    <rPh sb="11" eb="14">
      <t>チュウ</t>
    </rPh>
    <rPh sb="12" eb="13">
      <t>チュウ</t>
    </rPh>
    <phoneticPr fontId="8"/>
  </si>
  <si>
    <t>日本人
出国者数</t>
    <rPh sb="4" eb="7">
      <t>シュッコクシャ</t>
    </rPh>
    <rPh sb="7" eb="8">
      <t>スウ</t>
    </rPh>
    <phoneticPr fontId="8"/>
  </si>
  <si>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8"/>
  </si>
  <si>
    <t>外国人入国者数</t>
    <rPh sb="0" eb="3">
      <t>ガイコクジン</t>
    </rPh>
    <rPh sb="3" eb="6">
      <t>ニュウコクシャ</t>
    </rPh>
    <rPh sb="6" eb="7">
      <t>スウ</t>
    </rPh>
    <phoneticPr fontId="8"/>
  </si>
  <si>
    <t>特例上陸
許可者数</t>
    <rPh sb="0" eb="2">
      <t>トクレイ</t>
    </rPh>
    <rPh sb="2" eb="4">
      <t>ジョウリク</t>
    </rPh>
    <rPh sb="5" eb="7">
      <t>キョカ</t>
    </rPh>
    <rPh sb="7" eb="8">
      <t>シャ</t>
    </rPh>
    <rPh sb="8" eb="9">
      <t>スウ</t>
    </rPh>
    <phoneticPr fontId="8"/>
  </si>
  <si>
    <t>合計</t>
    <rPh sb="0" eb="2">
      <t>ゴウケイ</t>
    </rPh>
    <phoneticPr fontId="8"/>
  </si>
  <si>
    <t>新規入国</t>
    <phoneticPr fontId="8"/>
  </si>
  <si>
    <t>再入国</t>
    <phoneticPr fontId="8"/>
  </si>
  <si>
    <t>-</t>
    <phoneticPr fontId="8"/>
  </si>
  <si>
    <t>2</t>
    <phoneticPr fontId="8"/>
  </si>
  <si>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</si>
  <si>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</si>
  <si>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</si>
  <si>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</si>
  <si>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</si>
  <si>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</si>
  <si>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</si>
  <si>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</si>
  <si>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</si>
  <si>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</si>
  <si>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</si>
  <si>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</si>
  <si>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</si>
  <si>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</si>
  <si>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</si>
  <si>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</si>
  <si>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</si>
  <si>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</si>
  <si>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</si>
  <si>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</si>
  <si>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</si>
  <si>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</si>
  <si>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</si>
  <si>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</si>
  <si>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</si>
  <si>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</si>
  <si>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</si>
  <si>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</si>
  <si>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t>
    <rPh sb="0" eb="2">
      <t>レイワ</t>
    </rPh>
    <phoneticPr fontId="8"/>
  </si>
  <si>
    <t>令和２年</t>
    <rPh sb="0" eb="2">
      <t>レイワ</t>
    </rPh>
    <rPh sb="3" eb="4">
      <t>ネン</t>
    </rPh>
    <phoneticPr fontId="8"/>
  </si>
  <si>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8"/>
  </si>
  <si>
    <t>令和</t>
    <rPh sb="0" eb="2">
      <t>レイワ</t>
    </rPh>
    <phoneticPr fontId="8"/>
  </si>
  <si>
    <t>令和２年</t>
    <rPh sb="0" eb="2">
      <t>レイワ</t>
    </rPh>
    <rPh sb="3" eb="4">
      <t>ネン</t>
    </rPh>
    <phoneticPr fontId="7"/>
  </si>
  <si>
    <t>外国人
入国者数</t>
    <rPh sb="7" eb="8">
      <t>スウ</t>
    </rPh>
    <phoneticPr fontId="27"/>
  </si>
  <si>
    <t>福岡</t>
    <rPh sb="0" eb="2">
      <t>フクオカ</t>
    </rPh>
    <phoneticPr fontId="27"/>
  </si>
  <si>
    <t>横浜</t>
    <rPh sb="0" eb="2">
      <t>ヨコハマ</t>
    </rPh>
    <phoneticPr fontId="27"/>
  </si>
  <si>
    <t>名古屋</t>
    <rPh sb="0" eb="3">
      <t>ナゴヤ</t>
    </rPh>
    <phoneticPr fontId="27"/>
  </si>
  <si>
    <t>【参考】図１　外国人入国者数・日本人出国者数等の推移</t>
    <rPh sb="1" eb="3">
      <t>サンコウ</t>
    </rPh>
    <rPh sb="22" eb="23">
      <t>トウ</t>
    </rPh>
    <phoneticPr fontId="8"/>
  </si>
  <si>
    <t>表１　外国人入国者数・日本人出国者数等の推移</t>
    <rPh sb="18" eb="19">
      <t>トウ</t>
    </rPh>
    <phoneticPr fontId="8"/>
  </si>
  <si>
    <t>対前年
増減率
（％）</t>
    <rPh sb="4" eb="7">
      <t>ゾウゲンリツ</t>
    </rPh>
    <phoneticPr fontId="8"/>
  </si>
  <si>
    <t>高度専門職
１号イ</t>
    <rPh sb="0" eb="2">
      <t>コウド</t>
    </rPh>
    <rPh sb="2" eb="4">
      <t>センモン</t>
    </rPh>
    <rPh sb="4" eb="5">
      <t>ショク</t>
    </rPh>
    <rPh sb="7" eb="8">
      <t>ゴウ</t>
    </rPh>
    <phoneticPr fontId="8"/>
  </si>
  <si>
    <r>
      <t>高度専門職
１号ロ</t>
    </r>
    <r>
      <rPr>
        <sz val="11"/>
        <color theme="1"/>
        <rFont val="ＭＳ Ｐゴシック"/>
        <family val="2"/>
        <charset val="128"/>
        <scheme val="minor"/>
      </rPr>
      <t/>
    </r>
    <rPh sb="0" eb="2">
      <t>コウド</t>
    </rPh>
    <rPh sb="2" eb="4">
      <t>センモン</t>
    </rPh>
    <rPh sb="4" eb="5">
      <t>ショク</t>
    </rPh>
    <rPh sb="7" eb="8">
      <t>ゴウ</t>
    </rPh>
    <phoneticPr fontId="8"/>
  </si>
  <si>
    <r>
      <t>高度専門職
１号ハ</t>
    </r>
    <r>
      <rPr>
        <sz val="11"/>
        <color theme="1"/>
        <rFont val="ＭＳ Ｐゴシック"/>
        <family val="2"/>
        <charset val="128"/>
        <scheme val="minor"/>
      </rPr>
      <t/>
    </r>
    <rPh sb="0" eb="2">
      <t>コウド</t>
    </rPh>
    <rPh sb="2" eb="4">
      <t>センモン</t>
    </rPh>
    <rPh sb="4" eb="5">
      <t>ショク</t>
    </rPh>
    <rPh sb="7" eb="8">
      <t>ゴウ</t>
    </rPh>
    <phoneticPr fontId="8"/>
  </si>
  <si>
    <t>技術・人文知識・国際業務</t>
    <rPh sb="3" eb="5">
      <t>ジンブン</t>
    </rPh>
    <rPh sb="5" eb="7">
      <t>チシキ</t>
    </rPh>
    <rPh sb="8" eb="10">
      <t>コクサイ</t>
    </rPh>
    <rPh sb="10" eb="12">
      <t>ギョウム</t>
    </rPh>
    <phoneticPr fontId="8"/>
  </si>
  <si>
    <t>ワーキング・</t>
    <phoneticPr fontId="7"/>
  </si>
  <si>
    <t>ホリデー</t>
    <phoneticPr fontId="8"/>
  </si>
  <si>
    <t>令和３年
上半期</t>
    <rPh sb="0" eb="2">
      <t>レイワ</t>
    </rPh>
    <rPh sb="3" eb="4">
      <t>ネン</t>
    </rPh>
    <rPh sb="5" eb="8">
      <t>カミハンキ</t>
    </rPh>
    <phoneticPr fontId="8"/>
  </si>
  <si>
    <t>令和２年</t>
    <rPh sb="0" eb="2">
      <t>レイワ</t>
    </rPh>
    <rPh sb="3" eb="4">
      <t>ネン</t>
    </rPh>
    <phoneticPr fontId="8"/>
  </si>
  <si>
    <t>３０年</t>
    <phoneticPr fontId="8"/>
  </si>
  <si>
    <t>令和</t>
    <rPh sb="0" eb="2">
      <t>レイワ</t>
    </rPh>
    <phoneticPr fontId="8"/>
  </si>
  <si>
    <t>元年</t>
    <rPh sb="0" eb="2">
      <t>ガンネン</t>
    </rPh>
    <phoneticPr fontId="8"/>
  </si>
  <si>
    <t>令和３年</t>
    <rPh sb="0" eb="2">
      <t>レイワ</t>
    </rPh>
    <rPh sb="3" eb="4">
      <t>ネン</t>
    </rPh>
    <phoneticPr fontId="8"/>
  </si>
  <si>
    <t>ベトナム</t>
    <phoneticPr fontId="8"/>
  </si>
  <si>
    <t>フィリピン</t>
    <phoneticPr fontId="8"/>
  </si>
  <si>
    <t>韓国</t>
    <rPh sb="0" eb="2">
      <t>カンコク</t>
    </rPh>
    <phoneticPr fontId="8"/>
  </si>
  <si>
    <t>ミャンマー</t>
    <phoneticPr fontId="8"/>
  </si>
  <si>
    <t>ネパール</t>
    <phoneticPr fontId="8"/>
  </si>
  <si>
    <t>の家族</t>
  </si>
  <si>
    <t>（興行～文化活動）</t>
    <rPh sb="1" eb="3">
      <t>コウギョウ</t>
    </rPh>
    <rPh sb="4" eb="6">
      <t>ブンカ</t>
    </rPh>
    <rPh sb="6" eb="8">
      <t>カツドウ</t>
    </rPh>
    <phoneticPr fontId="7"/>
  </si>
  <si>
    <t>（特定活動）</t>
    <rPh sb="1" eb="3">
      <t>トクテイ</t>
    </rPh>
    <rPh sb="3" eb="5">
      <t>カツドウ</t>
    </rPh>
    <phoneticPr fontId="7"/>
  </si>
  <si>
    <t>（短期滞在～家族滞在）</t>
    <rPh sb="1" eb="5">
      <t>タンキタイザイ</t>
    </rPh>
    <rPh sb="6" eb="8">
      <t>カゾク</t>
    </rPh>
    <rPh sb="8" eb="10">
      <t>タイザイ</t>
    </rPh>
    <phoneticPr fontId="8"/>
  </si>
  <si>
    <t>医療滞在・</t>
    <rPh sb="0" eb="2">
      <t>イリョウ</t>
    </rPh>
    <rPh sb="2" eb="4">
      <t>タイザイ</t>
    </rPh>
    <phoneticPr fontId="8"/>
  </si>
  <si>
    <t>本邦大卒者</t>
    <rPh sb="0" eb="2">
      <t>ホンポウ</t>
    </rPh>
    <rPh sb="2" eb="5">
      <t>ダイソツシャ</t>
    </rPh>
    <phoneticPr fontId="6"/>
  </si>
  <si>
    <t>永住者</t>
    <rPh sb="0" eb="1">
      <t>エイ</t>
    </rPh>
    <phoneticPr fontId="8"/>
  </si>
  <si>
    <t>同伴者</t>
    <rPh sb="0" eb="3">
      <t>ドウハンシャ</t>
    </rPh>
    <phoneticPr fontId="8"/>
  </si>
  <si>
    <t>その他</t>
    <rPh sb="2" eb="3">
      <t>タ</t>
    </rPh>
    <phoneticPr fontId="3"/>
  </si>
  <si>
    <t>ウクライナ</t>
  </si>
  <si>
    <t>１月</t>
    <rPh sb="1" eb="2">
      <t>ガツ</t>
    </rPh>
    <phoneticPr fontId="8"/>
  </si>
  <si>
    <t>元年</t>
    <rPh sb="0" eb="1">
      <t>モト</t>
    </rPh>
    <rPh sb="1" eb="2">
      <t>トシ</t>
    </rPh>
    <phoneticPr fontId="8"/>
  </si>
  <si>
    <t>２年</t>
    <rPh sb="1" eb="2">
      <t>ネン</t>
    </rPh>
    <phoneticPr fontId="8"/>
  </si>
  <si>
    <t>令和</t>
    <rPh sb="0" eb="2">
      <t>レイワ</t>
    </rPh>
    <phoneticPr fontId="8"/>
  </si>
  <si>
    <t>２年</t>
    <phoneticPr fontId="8"/>
  </si>
  <si>
    <t>令和３年
上半期
総数</t>
    <rPh sb="0" eb="2">
      <t>レイワ</t>
    </rPh>
    <rPh sb="3" eb="4">
      <t>ネン</t>
    </rPh>
    <rPh sb="5" eb="8">
      <t>カミハンキ</t>
    </rPh>
    <phoneticPr fontId="8"/>
  </si>
  <si>
    <t>横須賀</t>
  </si>
  <si>
    <t>横浜</t>
  </si>
  <si>
    <t>平成３０年</t>
    <phoneticPr fontId="8"/>
  </si>
  <si>
    <t>令和３年</t>
    <rPh sb="0" eb="2">
      <t>レイワ</t>
    </rPh>
    <rPh sb="3" eb="4">
      <t>ネン</t>
    </rPh>
    <phoneticPr fontId="7"/>
  </si>
  <si>
    <t>令和２年</t>
    <rPh sb="0" eb="2">
      <t>レイワ</t>
    </rPh>
    <phoneticPr fontId="7"/>
  </si>
  <si>
    <t>三沢</t>
    <rPh sb="0" eb="2">
      <t>ミサワ</t>
    </rPh>
    <phoneticPr fontId="27"/>
  </si>
  <si>
    <t>福山</t>
    <rPh sb="0" eb="2">
      <t>フクヤマ</t>
    </rPh>
    <phoneticPr fontId="27"/>
  </si>
  <si>
    <t>勝浦（和歌山）</t>
    <rPh sb="0" eb="2">
      <t>カツウラ</t>
    </rPh>
    <rPh sb="3" eb="6">
      <t>ワカヤマ</t>
    </rPh>
    <phoneticPr fontId="27"/>
  </si>
  <si>
    <t>小名浜</t>
    <rPh sb="0" eb="3">
      <t>オナハマ</t>
    </rPh>
    <phoneticPr fontId="27"/>
  </si>
  <si>
    <t>報道</t>
    <phoneticPr fontId="8"/>
  </si>
  <si>
    <t>乗員上陸
許可</t>
    <rPh sb="0" eb="2">
      <t>ジョウイン</t>
    </rPh>
    <rPh sb="2" eb="4">
      <t>ジョウリク</t>
    </rPh>
    <rPh sb="5" eb="7">
      <t>キョカ</t>
    </rPh>
    <phoneticPr fontId="8"/>
  </si>
  <si>
    <t>　　　新規入国した数である。</t>
    <phoneticPr fontId="8"/>
  </si>
  <si>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8"/>
  </si>
  <si>
    <t>介　　　　護</t>
    <rPh sb="0" eb="1">
      <t>スケ</t>
    </rPh>
    <rPh sb="5" eb="6">
      <t>マモル</t>
    </rPh>
    <phoneticPr fontId="8"/>
  </si>
  <si>
    <r>
      <t>特定技能１号</t>
    </r>
    <r>
      <rPr>
        <sz val="5"/>
        <rFont val="ＭＳ 明朝"/>
        <family val="1"/>
        <charset val="128"/>
      </rPr>
      <t>(注１)</t>
    </r>
    <rPh sb="0" eb="2">
      <t>トクテイ</t>
    </rPh>
    <rPh sb="2" eb="4">
      <t>ギノウ</t>
    </rPh>
    <rPh sb="5" eb="6">
      <t>ゴウ</t>
    </rPh>
    <phoneticPr fontId="8"/>
  </si>
  <si>
    <t>技能実習３号イ</t>
    <rPh sb="0" eb="2">
      <t>ギノウ</t>
    </rPh>
    <rPh sb="2" eb="4">
      <t>ジッシュウ</t>
    </rPh>
    <rPh sb="5" eb="6">
      <t>ゴウ</t>
    </rPh>
    <phoneticPr fontId="8"/>
  </si>
  <si>
    <t>技能実習３号ロ</t>
    <rPh sb="0" eb="2">
      <t>ギノウ</t>
    </rPh>
    <rPh sb="2" eb="4">
      <t>ジッシュウ</t>
    </rPh>
    <rPh sb="5" eb="6">
      <t>ゴウ</t>
    </rPh>
    <phoneticPr fontId="8"/>
  </si>
  <si>
    <r>
      <t>永住者</t>
    </r>
    <r>
      <rPr>
        <sz val="6"/>
        <rFont val="ＭＳ 明朝"/>
        <family val="1"/>
        <charset val="128"/>
      </rPr>
      <t>(注２)</t>
    </r>
    <phoneticPr fontId="8"/>
  </si>
  <si>
    <t>（注２）新型コロナウイルス感染症の影響により、再入国許可又はみなし再入国許可の有効期間内に再入国が困難であった永住者が、永住者の在留資格により</t>
    <phoneticPr fontId="8"/>
  </si>
  <si>
    <t>（注３）表の各項目における構成比（％）は表示桁数未満を四捨五入してあるため、総数の数字と内訳の計は必ずしも一致しない。</t>
    <rPh sb="1" eb="2">
      <t>チュウ</t>
    </rPh>
    <rPh sb="38" eb="40">
      <t>ソウスウ</t>
    </rPh>
    <phoneticPr fontId="7"/>
  </si>
  <si>
    <r>
      <t>不詳</t>
    </r>
    <r>
      <rPr>
        <sz val="6"/>
        <rFont val="ＭＳ 明朝"/>
        <family val="1"/>
        <charset val="128"/>
      </rPr>
      <t>（注）</t>
    </r>
    <rPh sb="3" eb="4">
      <t>チュウ</t>
    </rPh>
    <phoneticPr fontId="8"/>
  </si>
  <si>
    <t>（注）「不詳」とは、外務省が発給した公用旅券（外交旅券を含む。）等による出国者である。</t>
    <phoneticPr fontId="7"/>
  </si>
  <si>
    <t>（注）本表は、再入国の許可を得て出国した者及びみなし再入国許可により出国した者を含まない。</t>
    <rPh sb="1" eb="2">
      <t>チュウ</t>
    </rPh>
    <rPh sb="21" eb="22">
      <t>オヨ</t>
    </rPh>
    <rPh sb="26" eb="29">
      <t>サイニュウコク</t>
    </rPh>
    <rPh sb="29" eb="31">
      <t>キョカ</t>
    </rPh>
    <rPh sb="34" eb="36">
      <t>シュッコク</t>
    </rPh>
    <rPh sb="38" eb="39">
      <t>モノ</t>
    </rPh>
    <phoneticPr fontId="8"/>
  </si>
  <si>
    <r>
      <t>不詳</t>
    </r>
    <r>
      <rPr>
        <sz val="6"/>
        <rFont val="ＭＳ 明朝"/>
        <family val="1"/>
        <charset val="128"/>
      </rPr>
      <t>（注）</t>
    </r>
    <rPh sb="3" eb="4">
      <t>チュウ</t>
    </rPh>
    <phoneticPr fontId="8"/>
  </si>
  <si>
    <t>（注）本表の国籍・地域は、令和４年上半期における各地域の上位を表記している。</t>
    <rPh sb="1" eb="2">
      <t>チュウ</t>
    </rPh>
    <rPh sb="3" eb="4">
      <t>ホン</t>
    </rPh>
    <rPh sb="4" eb="5">
      <t>ヒョウ</t>
    </rPh>
    <rPh sb="6" eb="8">
      <t>コクセキ</t>
    </rPh>
    <rPh sb="9" eb="11">
      <t>チイキ</t>
    </rPh>
    <rPh sb="13" eb="15">
      <t>レイワ</t>
    </rPh>
    <rPh sb="16" eb="17">
      <t>ネン</t>
    </rPh>
    <rPh sb="17" eb="20">
      <t>カミハンキ</t>
    </rPh>
    <rPh sb="25" eb="27">
      <t>チイキ</t>
    </rPh>
    <rPh sb="28" eb="30">
      <t>ジョウイ</t>
    </rPh>
    <rPh sb="31" eb="33">
      <t>ヒョウキ</t>
    </rPh>
    <phoneticPr fontId="7"/>
  </si>
  <si>
    <t>（注）「不詳」とは、海外で新規旅券の発給を受けたもの等。</t>
    <phoneticPr fontId="7"/>
  </si>
  <si>
    <t>対前年
同　期
増減率</t>
    <rPh sb="4" eb="5">
      <t>ドウ</t>
    </rPh>
    <rPh sb="6" eb="7">
      <t>キ</t>
    </rPh>
    <rPh sb="8" eb="10">
      <t>ゾウゲン</t>
    </rPh>
    <rPh sb="10" eb="11">
      <t>リツ</t>
    </rPh>
    <phoneticPr fontId="8"/>
  </si>
  <si>
    <t>対前年同期増減率(％)</t>
    <rPh sb="0" eb="1">
      <t>タイ</t>
    </rPh>
    <rPh sb="1" eb="3">
      <t>ゼンネン</t>
    </rPh>
    <rPh sb="3" eb="5">
      <t>ドウキ</t>
    </rPh>
    <rPh sb="5" eb="8">
      <t>ゾウゲンリツ</t>
    </rPh>
    <phoneticPr fontId="8"/>
  </si>
  <si>
    <t>対前年
同　期
増減率
（％）</t>
    <rPh sb="4" eb="5">
      <t>ドウ</t>
    </rPh>
    <rPh sb="6" eb="7">
      <t>キ</t>
    </rPh>
    <rPh sb="8" eb="11">
      <t>ゾウゲンリツ</t>
    </rPh>
    <phoneticPr fontId="8"/>
  </si>
  <si>
    <t>対前年
同　期
増減率</t>
    <rPh sb="4" eb="6">
      <t>ドウキ</t>
    </rPh>
    <rPh sb="6" eb="7">
      <t>キ</t>
    </rPh>
    <rPh sb="8" eb="10">
      <t>ゾウゲン</t>
    </rPh>
    <rPh sb="10" eb="11">
      <t>リツ</t>
    </rPh>
    <phoneticPr fontId="8"/>
  </si>
  <si>
    <r>
      <rPr>
        <sz val="8"/>
        <rFont val="ＭＳ 明朝"/>
        <family val="1"/>
        <charset val="128"/>
      </rPr>
      <t>対前年
同　期
増減率</t>
    </r>
    <r>
      <rPr>
        <sz val="7"/>
        <rFont val="ＭＳ 明朝"/>
        <family val="1"/>
        <charset val="128"/>
      </rPr>
      <t xml:space="preserve">
（％）</t>
    </r>
    <rPh sb="4" eb="5">
      <t>ドウ</t>
    </rPh>
    <rPh sb="6" eb="7">
      <t>キ</t>
    </rPh>
    <rPh sb="8" eb="10">
      <t>ゾウゲン</t>
    </rPh>
    <rPh sb="10" eb="11">
      <t>リツ</t>
    </rPh>
    <phoneticPr fontId="8"/>
  </si>
  <si>
    <t>対前年
同月(期)
増減率
（％）</t>
    <rPh sb="4" eb="6">
      <t>ドウゲツ</t>
    </rPh>
    <rPh sb="7" eb="8">
      <t>キ</t>
    </rPh>
    <rPh sb="10" eb="13">
      <t>ゾウゲンリツ</t>
    </rPh>
    <phoneticPr fontId="8"/>
  </si>
  <si>
    <t>対前々年
同月(期)
増減率
（％）</t>
    <rPh sb="1" eb="3">
      <t>マエマエ</t>
    </rPh>
    <rPh sb="5" eb="7">
      <t>ドウゲツ</t>
    </rPh>
    <rPh sb="8" eb="9">
      <t>キ</t>
    </rPh>
    <rPh sb="11" eb="14">
      <t>ゾウゲンリツ</t>
    </rPh>
    <phoneticPr fontId="8"/>
  </si>
  <si>
    <t>国籍・地域別　在留資格（入国目的）別　外国人新規入国者数（令和４年上半期）①</t>
    <rPh sb="29" eb="31">
      <t>レイワ</t>
    </rPh>
    <rPh sb="32" eb="33">
      <t>ネン</t>
    </rPh>
    <rPh sb="33" eb="36">
      <t>カミハンキ</t>
    </rPh>
    <phoneticPr fontId="7"/>
  </si>
  <si>
    <t>国籍・地域別　在留資格（入国目的）別　外国人新規入国者数（令和４年上半期）②</t>
    <rPh sb="29" eb="31">
      <t>レイワ</t>
    </rPh>
    <rPh sb="32" eb="33">
      <t>ネン</t>
    </rPh>
    <rPh sb="33" eb="36">
      <t>カミハンキ</t>
    </rPh>
    <phoneticPr fontId="7"/>
  </si>
  <si>
    <t>国籍・地域別　在留資格（入国目的）別　外国人新規入国者数（令和４年上半期）③</t>
    <rPh sb="33" eb="36">
      <t>カミハンキ</t>
    </rPh>
    <phoneticPr fontId="7"/>
  </si>
  <si>
    <t>国籍・地域別　在留資格（入国目的）別　外国人新規入国者数（令和４年上半期）④</t>
    <rPh sb="33" eb="36">
      <t>カミハンキ</t>
    </rPh>
    <phoneticPr fontId="8"/>
  </si>
  <si>
    <t>国籍・地域別　在留資格（入国目的）別　外国人新規入国者数（令和４年上半期）⑤</t>
    <rPh sb="33" eb="36">
      <t>カミハンキ</t>
    </rPh>
    <phoneticPr fontId="7"/>
  </si>
  <si>
    <t>国籍・地域別　在留資格（入国目的）別　外国人新規入国者数（令和４年上半期）⑥</t>
    <rPh sb="33" eb="36">
      <t>カミハンキ</t>
    </rPh>
    <phoneticPr fontId="7"/>
  </si>
  <si>
    <t>令和４年
上半期</t>
    <rPh sb="0" eb="2">
      <t>レイワ</t>
    </rPh>
    <rPh sb="3" eb="4">
      <t>ネン</t>
    </rPh>
    <rPh sb="5" eb="8">
      <t>カミハンキ</t>
    </rPh>
    <phoneticPr fontId="8"/>
  </si>
  <si>
    <t>令和</t>
    <rPh sb="0" eb="2">
      <t>レイワ</t>
    </rPh>
    <phoneticPr fontId="8"/>
  </si>
  <si>
    <t>令和４年</t>
    <rPh sb="0" eb="2">
      <t>レイワ</t>
    </rPh>
    <rPh sb="3" eb="4">
      <t>ネン</t>
    </rPh>
    <phoneticPr fontId="8"/>
  </si>
  <si>
    <t>３年</t>
    <phoneticPr fontId="8"/>
  </si>
  <si>
    <t>-</t>
    <phoneticPr fontId="8"/>
  </si>
  <si>
    <t>ベトナム</t>
  </si>
  <si>
    <t>中国</t>
  </si>
  <si>
    <t>ネパール</t>
  </si>
  <si>
    <t>インドネシア</t>
  </si>
  <si>
    <t>フィリピン</t>
  </si>
  <si>
    <t>韓国</t>
  </si>
  <si>
    <t>ミャンマー</t>
  </si>
  <si>
    <t>タイ</t>
  </si>
  <si>
    <t>インド</t>
  </si>
  <si>
    <t>台湾</t>
  </si>
  <si>
    <t>ウズベキスタン</t>
  </si>
  <si>
    <t>南アフリカ共和国</t>
  </si>
  <si>
    <t>エジプト</t>
  </si>
  <si>
    <t>ナイジェリア</t>
  </si>
  <si>
    <t>ペルー</t>
  </si>
  <si>
    <t>米国</t>
    <rPh sb="0" eb="2">
      <t>ベイコク</t>
    </rPh>
    <phoneticPr fontId="8"/>
  </si>
  <si>
    <t>インド</t>
    <phoneticPr fontId="8"/>
  </si>
  <si>
    <t>３年</t>
    <rPh sb="1" eb="2">
      <t>ネン</t>
    </rPh>
    <phoneticPr fontId="8"/>
  </si>
  <si>
    <t>-</t>
    <phoneticPr fontId="8"/>
  </si>
  <si>
    <t>令和４年
上半期
総数</t>
    <rPh sb="0" eb="2">
      <t>レイワ</t>
    </rPh>
    <rPh sb="3" eb="4">
      <t>ネン</t>
    </rPh>
    <rPh sb="5" eb="8">
      <t>カミハンキ</t>
    </rPh>
    <phoneticPr fontId="8"/>
  </si>
  <si>
    <t>その他</t>
    <rPh sb="2" eb="3">
      <t>タ</t>
    </rPh>
    <phoneticPr fontId="2"/>
  </si>
  <si>
    <t>成田</t>
    <phoneticPr fontId="8"/>
  </si>
  <si>
    <t>羽田</t>
  </si>
  <si>
    <t>羽田</t>
    <phoneticPr fontId="8"/>
  </si>
  <si>
    <t>関西</t>
  </si>
  <si>
    <t>関西</t>
    <phoneticPr fontId="8"/>
  </si>
  <si>
    <t>中部</t>
  </si>
  <si>
    <t>中部</t>
    <phoneticPr fontId="8"/>
  </si>
  <si>
    <t>福岡</t>
    <phoneticPr fontId="8"/>
  </si>
  <si>
    <t>横田</t>
  </si>
  <si>
    <t>横田</t>
    <phoneticPr fontId="8"/>
  </si>
  <si>
    <t>嘉手納</t>
  </si>
  <si>
    <t>嘉手納</t>
    <phoneticPr fontId="8"/>
  </si>
  <si>
    <t>新千歳</t>
  </si>
  <si>
    <t>新千歳</t>
    <phoneticPr fontId="8"/>
  </si>
  <si>
    <t>熊本</t>
    <phoneticPr fontId="8"/>
  </si>
  <si>
    <t>　令和４年
　上半期</t>
    <rPh sb="1" eb="3">
      <t>レイワ</t>
    </rPh>
    <rPh sb="4" eb="5">
      <t>ネン</t>
    </rPh>
    <rPh sb="7" eb="10">
      <t>カミハンキ</t>
    </rPh>
    <phoneticPr fontId="8"/>
  </si>
  <si>
    <t>関門（下関）</t>
    <rPh sb="3" eb="5">
      <t>シモノセキ</t>
    </rPh>
    <phoneticPr fontId="2"/>
  </si>
  <si>
    <t>横須賀</t>
    <phoneticPr fontId="8"/>
  </si>
  <si>
    <t>関門（門司）</t>
    <rPh sb="3" eb="5">
      <t>モジ</t>
    </rPh>
    <phoneticPr fontId="2"/>
  </si>
  <si>
    <t>浜田</t>
  </si>
  <si>
    <t>浜田</t>
    <phoneticPr fontId="8"/>
  </si>
  <si>
    <t>横浜</t>
    <phoneticPr fontId="8"/>
  </si>
  <si>
    <t>関門（戸畑）</t>
    <rPh sb="3" eb="5">
      <t>トバタ</t>
    </rPh>
    <phoneticPr fontId="2"/>
  </si>
  <si>
    <t>石垣</t>
  </si>
  <si>
    <t>石垣</t>
    <phoneticPr fontId="8"/>
  </si>
  <si>
    <t>-</t>
    <phoneticPr fontId="8"/>
  </si>
  <si>
    <t>令和元年</t>
    <rPh sb="0" eb="4">
      <t>レイワガンネン</t>
    </rPh>
    <phoneticPr fontId="8"/>
  </si>
  <si>
    <t>令和４年</t>
    <rPh sb="0" eb="2">
      <t>レイワ</t>
    </rPh>
    <rPh sb="3" eb="4">
      <t>ネン</t>
    </rPh>
    <phoneticPr fontId="7"/>
  </si>
  <si>
    <t>平成３０年</t>
  </si>
  <si>
    <t>熊本</t>
    <rPh sb="0" eb="2">
      <t>クマモト</t>
    </rPh>
    <phoneticPr fontId="27"/>
  </si>
  <si>
    <t>羽田</t>
    <rPh sb="0" eb="2">
      <t>ハネダ</t>
    </rPh>
    <phoneticPr fontId="27"/>
  </si>
  <si>
    <t>関西</t>
    <rPh sb="0" eb="2">
      <t>カンサイ</t>
    </rPh>
    <phoneticPr fontId="27"/>
  </si>
  <si>
    <t>横田</t>
    <rPh sb="0" eb="2">
      <t>ヨコタ</t>
    </rPh>
    <phoneticPr fontId="27"/>
  </si>
  <si>
    <t>三河</t>
    <rPh sb="0" eb="2">
      <t>ミカワ</t>
    </rPh>
    <phoneticPr fontId="27"/>
  </si>
  <si>
    <t>神戸（阪神）</t>
    <rPh sb="0" eb="2">
      <t>コウベ</t>
    </rPh>
    <rPh sb="3" eb="5">
      <t>ハンシン</t>
    </rPh>
    <phoneticPr fontId="27"/>
  </si>
  <si>
    <t>堺泉北</t>
    <rPh sb="0" eb="1">
      <t>サカイ</t>
    </rPh>
    <rPh sb="1" eb="3">
      <t>センボク</t>
    </rPh>
    <phoneticPr fontId="27"/>
  </si>
  <si>
    <t>和歌山下津</t>
    <rPh sb="0" eb="3">
      <t>ワカヤマ</t>
    </rPh>
    <rPh sb="3" eb="5">
      <t>シモヅ</t>
    </rPh>
    <phoneticPr fontId="27"/>
  </si>
  <si>
    <t>-</t>
    <phoneticPr fontId="8"/>
  </si>
  <si>
    <t>その他の
特例上陸
許可者数</t>
    <phoneticPr fontId="8"/>
  </si>
  <si>
    <t>（注１）平成３１年４月１日に在留資格「特定技能１号」及び「特定技能２号」が新設された。</t>
    <rPh sb="1" eb="2">
      <t>チュウ</t>
    </rPh>
    <rPh sb="14" eb="16">
      <t>ザイリュウ</t>
    </rPh>
    <rPh sb="19" eb="21">
      <t>トクテイ</t>
    </rPh>
    <rPh sb="21" eb="23">
      <t>ギノウ</t>
    </rPh>
    <rPh sb="26" eb="27">
      <t>オヨ</t>
    </rPh>
    <rPh sb="29" eb="31">
      <t>トクテイ</t>
    </rPh>
    <rPh sb="31" eb="33">
      <t>ギノウ</t>
    </rPh>
    <rPh sb="34" eb="35">
      <t>ゴウ</t>
    </rPh>
    <phoneticPr fontId="7"/>
  </si>
  <si>
    <t>（総数、外交～高度専門職１号ロ）</t>
    <rPh sb="7" eb="9">
      <t>コウド</t>
    </rPh>
    <rPh sb="9" eb="11">
      <t>センモン</t>
    </rPh>
    <rPh sb="11" eb="12">
      <t>ショク</t>
    </rPh>
    <rPh sb="13" eb="14">
      <t>ゴウ</t>
    </rPh>
    <phoneticPr fontId="7"/>
  </si>
  <si>
    <t>（53.9％）</t>
    <phoneticPr fontId="8"/>
  </si>
  <si>
    <t>（46.1％）</t>
    <phoneticPr fontId="8"/>
  </si>
  <si>
    <t>（57.4％）</t>
    <phoneticPr fontId="8"/>
  </si>
  <si>
    <t>（42.6％）</t>
    <phoneticPr fontId="8"/>
  </si>
  <si>
    <t>（％）</t>
    <phoneticPr fontId="8"/>
  </si>
  <si>
    <t>（63.8％）</t>
    <phoneticPr fontId="8"/>
  </si>
  <si>
    <t>（36.2％）</t>
    <phoneticPr fontId="8"/>
  </si>
  <si>
    <t>（62.1％）</t>
    <phoneticPr fontId="8"/>
  </si>
  <si>
    <t>（37.9％）</t>
    <phoneticPr fontId="8"/>
  </si>
  <si>
    <t>対前年同期増減率（％）</t>
    <rPh sb="0" eb="1">
      <t>タイ</t>
    </rPh>
    <rPh sb="1" eb="3">
      <t>ゼンネン</t>
    </rPh>
    <rPh sb="3" eb="5">
      <t>ドウキ</t>
    </rPh>
    <rPh sb="5" eb="8">
      <t>ゾウゲンリツ</t>
    </rPh>
    <phoneticPr fontId="8"/>
  </si>
  <si>
    <t>対前年同期増減率（％）</t>
    <rPh sb="5" eb="8">
      <t>ゾウゲンリツ</t>
    </rPh>
    <phoneticPr fontId="8"/>
  </si>
  <si>
    <t>令和４年
上半期
総　数</t>
    <rPh sb="0" eb="2">
      <t>レイワ</t>
    </rPh>
    <rPh sb="3" eb="4">
      <t>ネン</t>
    </rPh>
    <rPh sb="4" eb="5">
      <t>ヘイネン</t>
    </rPh>
    <rPh sb="5" eb="8">
      <t>カミハンキ</t>
    </rPh>
    <rPh sb="9" eb="10">
      <t>ソウ</t>
    </rPh>
    <rPh sb="11" eb="12">
      <t>スウ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</si>
</sst>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 &quot;¥&quot;* #,##0_ ;_ &quot;¥&quot;* \-#,##0_ ;_ &quot;¥&quot;* &quot;-&quot;_ ;_ @_ "/>
    <numFmt numFmtId="41" formatCode="_ * #,##0_ ;_ * \-#,##0_ ;_ * &quot;-&quot;_ ;_ @_ "/>
    <numFmt numFmtId="176" formatCode="#,##0.0;[Red]\-#,##0.0"/>
    <numFmt numFmtId="177" formatCode="0.0"/>
    <numFmt numFmtId="178" formatCode="#,##0.000;[Red]\-#,##0.000"/>
    <numFmt numFmtId="179" formatCode="0.0_);\(0.0\)"/>
    <numFmt numFmtId="180" formatCode="#,##0_ ;[Red]\-#,##0\ "/>
    <numFmt numFmtId="181" formatCode="#,##0.0_ ;[Red]\-#,##0.0\ "/>
    <numFmt numFmtId="182" formatCode="#,##0_);[Red]\(#,##0\)"/>
    <numFmt numFmtId="183" formatCode="_ * #,##0.0_ ;_ * \-#,##0.0_ ;_ * &quot;-&quot;_ ;_ @_ "/>
    <numFmt numFmtId="184" formatCode="#,##0.0_);[Red]\(#,##0.0\)"/>
    <numFmt numFmtId="185" formatCode="_ * #,##0.000000000000_ ;_ * \-#,##0.000000000000_ ;_ * &quot;-&quot;????????????_ ;_ @_ "/>
    <numFmt numFmtId="186" formatCode="#,##0.00000;[Red]\-#,##0.00000"/>
    <numFmt numFmtId="187" formatCode="#,##0_ "/>
    <numFmt numFmtId="188" formatCode="_ * #,##0.0_ ;_ * \-#,##0.0_ ;_ * &quot;-&quot;?_ ;_ @_ "/>
    <numFmt numFmtId="189" formatCode="0_);[Red]\(0\)"/>
    <numFmt numFmtId="190" formatCode="_ &quot;¥&quot;* #,##0.0_ ;_ &quot;¥&quot;* \-#,##0.0_ ;_ &quot;¥&quot;* &quot;-&quot;?_ ;_ @_ "/>
    <numFmt numFmtId="191" formatCode="#,##0.000_ ;[Red]\-#,##0.000\ "/>
    <numFmt numFmtId="192" formatCode="#,##0.00_ ;[Red]\-#,##0.00\ "/>
    <numFmt numFmtId="193" formatCode="#,##0.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9"/>
      <color indexed="10"/>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10"/>
      <color theme="1"/>
      <name val="Tahoma"/>
      <family val="2"/>
    </font>
    <font>
      <sz val="6"/>
      <name val="ＭＳ Ｐゴシック"/>
      <family val="3"/>
      <charset val="128"/>
      <scheme val="minor"/>
    </font>
    <font>
      <sz val="11"/>
      <color theme="1"/>
      <name val="ＭＳ Ｐゴシック"/>
      <family val="2"/>
      <scheme val="minor"/>
    </font>
    <font>
      <sz val="5"/>
      <name val="ＭＳ 明朝"/>
      <family val="1"/>
      <charset val="128"/>
    </font>
    <font>
      <sz val="7"/>
      <name val="ＭＳ 明朝"/>
      <family val="1"/>
      <charset val="128"/>
    </font>
    <font>
      <sz val="11"/>
      <color rgb="FFFF0000"/>
      <name val="ＭＳ 明朝"/>
      <family val="1"/>
      <charset val="128"/>
    </font>
    <font>
      <sz val="11"/>
      <color rgb="FF0000CC"/>
      <name val="ＭＳ 明朝"/>
      <family val="1"/>
      <charset val="128"/>
    </font>
    <font>
      <sz val="8.5"/>
      <name val="ＭＳ 明朝"/>
      <family val="1"/>
      <charset val="128"/>
    </font>
    <font>
      <sz val="11"/>
      <color theme="1"/>
      <name val="ＭＳ 明朝"/>
      <family val="1"/>
      <charset val="128"/>
    </font>
    <font>
      <b/>
      <sz val="9"/>
      <name val="ＭＳ 明朝"/>
      <family val="1"/>
      <charset val="128"/>
    </font>
    <font>
      <b/>
      <sz val="8"/>
      <name val="ＭＳ 明朝"/>
      <family val="1"/>
      <charset val="128"/>
    </font>
    <font>
      <sz val="10"/>
      <color rgb="FFFF0000"/>
      <name val="ＭＳ 明朝"/>
      <family val="1"/>
      <charset val="128"/>
    </font>
    <font>
      <sz val="6"/>
      <color rgb="FFFF0000"/>
      <name val="ＭＳ 明朝"/>
      <family val="1"/>
      <charset val="128"/>
    </font>
    <font>
      <i/>
      <sz val="9"/>
      <name val="ＭＳ 明朝"/>
      <family val="1"/>
      <charset val="128"/>
    </font>
  </fonts>
  <fills count="7">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diagonal/>
    </border>
    <border>
      <left/>
      <right style="thin">
        <color indexed="64"/>
      </right>
      <top style="double">
        <color indexed="64"/>
      </top>
      <bottom style="hair">
        <color indexed="64"/>
      </bottom>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14">
    <xf numFmtId="0" fontId="0" fillId="0" borderId="0"/>
    <xf numFmtId="9" fontId="6" fillId="0" borderId="0" applyFont="0" applyFill="0" applyBorder="0" applyAlignment="0" applyProtection="0"/>
    <xf numFmtId="38" fontId="6" fillId="0" borderId="0" applyFont="0" applyFill="0" applyBorder="0" applyAlignment="0" applyProtection="0"/>
    <xf numFmtId="0" fontId="19" fillId="0" borderId="0">
      <alignment vertical="center"/>
    </xf>
    <xf numFmtId="38" fontId="6" fillId="0" borderId="0" applyFont="0" applyFill="0" applyBorder="0" applyAlignment="0" applyProtection="0">
      <alignment vertical="center"/>
    </xf>
    <xf numFmtId="0" fontId="26" fillId="0" borderId="0"/>
    <xf numFmtId="0" fontId="26" fillId="0" borderId="0"/>
    <xf numFmtId="38" fontId="6" fillId="0" borderId="0" applyFont="0" applyFill="0" applyBorder="0" applyAlignment="0" applyProtection="0"/>
    <xf numFmtId="9" fontId="28"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cellStyleXfs>
  <cellXfs count="605">
    <xf numFmtId="0" fontId="0" fillId="0" borderId="0" xfId="0"/>
    <xf numFmtId="38" fontId="9" fillId="0" borderId="0" xfId="2" applyFont="1"/>
    <xf numFmtId="38" fontId="11" fillId="0" borderId="0" xfId="2" applyFont="1"/>
    <xf numFmtId="38" fontId="12" fillId="0" borderId="0" xfId="2" applyFont="1"/>
    <xf numFmtId="38" fontId="13" fillId="0" borderId="0" xfId="2" applyFont="1" applyFill="1" applyAlignment="1"/>
    <xf numFmtId="38" fontId="9" fillId="0" borderId="0" xfId="2" applyFont="1" applyBorder="1" applyAlignment="1">
      <alignment horizontal="distributed"/>
    </xf>
    <xf numFmtId="38" fontId="11" fillId="0" borderId="0" xfId="2" applyFont="1" applyBorder="1"/>
    <xf numFmtId="38" fontId="12" fillId="0" borderId="0" xfId="2" applyFont="1" applyFill="1" applyAlignment="1"/>
    <xf numFmtId="38" fontId="12" fillId="0" borderId="0" xfId="2" applyFont="1" applyFill="1" applyAlignment="1">
      <alignment shrinkToFit="1"/>
    </xf>
    <xf numFmtId="38" fontId="12" fillId="0" borderId="0" xfId="2" applyFont="1" applyBorder="1" applyAlignment="1">
      <alignment vertical="center" wrapText="1"/>
    </xf>
    <xf numFmtId="0" fontId="0" fillId="0" borderId="0" xfId="0" applyBorder="1" applyAlignment="1">
      <alignment vertical="center" wrapText="1"/>
    </xf>
    <xf numFmtId="176" fontId="12" fillId="0" borderId="0" xfId="2" applyNumberFormat="1" applyFont="1" applyBorder="1" applyAlignment="1">
      <alignment vertical="center" wrapText="1" shrinkToFit="1"/>
    </xf>
    <xf numFmtId="38" fontId="12" fillId="0" borderId="0" xfId="2" applyFont="1" applyFill="1"/>
    <xf numFmtId="38" fontId="12" fillId="0" borderId="1" xfId="2" applyFont="1" applyFill="1" applyBorder="1" applyAlignment="1">
      <alignment horizontal="distributed" vertical="center"/>
    </xf>
    <xf numFmtId="38" fontId="12" fillId="0" borderId="0" xfId="2" applyFont="1" applyFill="1" applyAlignment="1">
      <alignment vertical="center"/>
    </xf>
    <xf numFmtId="38" fontId="21" fillId="0" borderId="0" xfId="2" applyFont="1" applyAlignment="1" applyProtection="1">
      <alignment horizontal="center" vertical="center"/>
      <protection locked="0"/>
    </xf>
    <xf numFmtId="38" fontId="11" fillId="0" borderId="10" xfId="2" applyFont="1" applyBorder="1"/>
    <xf numFmtId="38" fontId="11" fillId="0" borderId="20" xfId="2" applyFont="1" applyFill="1" applyBorder="1"/>
    <xf numFmtId="38" fontId="11" fillId="0" borderId="21" xfId="2" applyFont="1" applyFill="1" applyBorder="1" applyAlignment="1">
      <alignment horizontal="center" vertical="center" shrinkToFit="1"/>
    </xf>
    <xf numFmtId="38" fontId="11" fillId="0" borderId="29" xfId="2" applyFont="1" applyFill="1" applyBorder="1" applyAlignment="1">
      <alignment horizontal="center" vertical="center" shrinkToFit="1"/>
    </xf>
    <xf numFmtId="38" fontId="12" fillId="0" borderId="0" xfId="2" applyFont="1" applyFill="1" applyBorder="1" applyAlignment="1">
      <alignment vertical="center"/>
    </xf>
    <xf numFmtId="38" fontId="9" fillId="3" borderId="0" xfId="2" applyFont="1" applyFill="1" applyAlignment="1">
      <alignment vertical="center"/>
    </xf>
    <xf numFmtId="38" fontId="18" fillId="0" borderId="3" xfId="2" applyFont="1" applyBorder="1" applyAlignment="1">
      <alignment horizontal="center"/>
    </xf>
    <xf numFmtId="38" fontId="18" fillId="0" borderId="3" xfId="2" applyFont="1" applyBorder="1" applyAlignment="1">
      <alignment shrinkToFit="1"/>
    </xf>
    <xf numFmtId="38" fontId="12" fillId="0" borderId="0" xfId="2" applyFont="1" applyAlignment="1">
      <alignment vertical="center"/>
    </xf>
    <xf numFmtId="38" fontId="22" fillId="0" borderId="0" xfId="2" applyFont="1" applyFill="1" applyAlignment="1">
      <alignment horizontal="right" shrinkToFit="1"/>
    </xf>
    <xf numFmtId="38" fontId="22" fillId="0" borderId="0" xfId="2" applyFont="1" applyFill="1" applyAlignment="1">
      <alignment horizontal="right"/>
    </xf>
    <xf numFmtId="38" fontId="22" fillId="0" borderId="0" xfId="2" applyFont="1" applyFill="1" applyAlignment="1">
      <alignment horizontal="right" vertical="center"/>
    </xf>
    <xf numFmtId="38" fontId="18" fillId="0" borderId="0" xfId="2" applyFont="1" applyFill="1" applyAlignment="1">
      <alignment shrinkToFit="1"/>
    </xf>
    <xf numFmtId="38" fontId="18" fillId="0" borderId="0" xfId="2" applyFont="1" applyFill="1" applyAlignment="1"/>
    <xf numFmtId="38" fontId="18" fillId="0" borderId="0" xfId="2" applyFont="1" applyFill="1" applyAlignment="1">
      <alignment vertical="center"/>
    </xf>
    <xf numFmtId="38" fontId="12" fillId="0" borderId="0" xfId="2" applyFont="1" applyAlignment="1" applyProtection="1">
      <alignment vertical="center"/>
      <protection locked="0"/>
    </xf>
    <xf numFmtId="38" fontId="23" fillId="0" borderId="0" xfId="2" applyFont="1" applyAlignment="1" applyProtection="1">
      <alignment horizontal="center" vertical="center"/>
      <protection locked="0"/>
    </xf>
    <xf numFmtId="38" fontId="17" fillId="0" borderId="0" xfId="2" applyFont="1" applyBorder="1" applyAlignment="1">
      <alignment horizontal="distributed"/>
    </xf>
    <xf numFmtId="38" fontId="24" fillId="0" borderId="0" xfId="2" applyFont="1"/>
    <xf numFmtId="38" fontId="11" fillId="0" borderId="1" xfId="2" applyFont="1" applyFill="1" applyBorder="1" applyAlignment="1">
      <alignment horizontal="center" vertical="center"/>
    </xf>
    <xf numFmtId="38" fontId="11" fillId="0" borderId="17" xfId="2" applyFont="1" applyFill="1" applyBorder="1" applyAlignment="1">
      <alignment horizontal="center" vertical="center"/>
    </xf>
    <xf numFmtId="38" fontId="11" fillId="0" borderId="18" xfId="2" applyFont="1" applyFill="1" applyBorder="1" applyAlignment="1">
      <alignment horizontal="center" vertical="center"/>
    </xf>
    <xf numFmtId="38" fontId="12" fillId="0" borderId="5" xfId="2" applyFont="1" applyFill="1" applyBorder="1" applyAlignment="1">
      <alignment horizontal="right" vertical="center" shrinkToFit="1"/>
    </xf>
    <xf numFmtId="176" fontId="12" fillId="0" borderId="31" xfId="2" applyNumberFormat="1" applyFont="1" applyFill="1" applyBorder="1" applyAlignment="1">
      <alignment horizontal="right" vertical="center" shrinkToFit="1"/>
    </xf>
    <xf numFmtId="38" fontId="12" fillId="0" borderId="26" xfId="2" applyFont="1" applyFill="1" applyBorder="1" applyAlignment="1">
      <alignment horizontal="right" vertical="center" shrinkToFit="1"/>
    </xf>
    <xf numFmtId="38" fontId="12" fillId="0" borderId="27" xfId="2" applyFont="1" applyFill="1" applyBorder="1" applyAlignment="1">
      <alignment horizontal="right" vertical="center" shrinkToFit="1"/>
    </xf>
    <xf numFmtId="38" fontId="12" fillId="0" borderId="28" xfId="2" applyFont="1" applyFill="1" applyBorder="1" applyAlignment="1">
      <alignment horizontal="right" vertical="center" shrinkToFit="1"/>
    </xf>
    <xf numFmtId="176" fontId="12" fillId="0" borderId="32" xfId="2" applyNumberFormat="1" applyFont="1" applyFill="1" applyBorder="1" applyAlignment="1">
      <alignment horizontal="right" vertical="center" shrinkToFit="1"/>
    </xf>
    <xf numFmtId="176" fontId="12" fillId="0" borderId="23" xfId="2" applyNumberFormat="1" applyFont="1" applyFill="1" applyBorder="1" applyAlignment="1">
      <alignment horizontal="right" vertical="center" shrinkToFit="1"/>
    </xf>
    <xf numFmtId="176" fontId="12" fillId="0" borderId="24" xfId="2" applyNumberFormat="1" applyFont="1" applyFill="1" applyBorder="1" applyAlignment="1">
      <alignment horizontal="right" vertical="center" shrinkToFit="1"/>
    </xf>
    <xf numFmtId="176" fontId="12" fillId="0" borderId="21" xfId="2" applyNumberFormat="1" applyFont="1" applyFill="1" applyBorder="1" applyAlignment="1">
      <alignment horizontal="right" vertical="center" shrinkToFit="1"/>
    </xf>
    <xf numFmtId="38" fontId="12" fillId="0" borderId="30" xfId="2" applyFont="1" applyFill="1" applyBorder="1" applyAlignment="1">
      <alignment horizontal="right" vertical="center" shrinkToFit="1"/>
    </xf>
    <xf numFmtId="176" fontId="12" fillId="0" borderId="22" xfId="2" applyNumberFormat="1" applyFont="1" applyFill="1" applyBorder="1" applyAlignment="1">
      <alignment horizontal="right" vertical="center" shrinkToFit="1"/>
    </xf>
    <xf numFmtId="38" fontId="11" fillId="0" borderId="33" xfId="2" applyFont="1" applyFill="1" applyBorder="1"/>
    <xf numFmtId="176" fontId="12" fillId="0" borderId="35" xfId="2" applyNumberFormat="1" applyFont="1" applyFill="1" applyBorder="1" applyAlignment="1">
      <alignment horizontal="right" vertical="center" shrinkToFit="1"/>
    </xf>
    <xf numFmtId="176" fontId="12" fillId="0" borderId="36" xfId="2" applyNumberFormat="1" applyFont="1" applyFill="1" applyBorder="1" applyAlignment="1">
      <alignment horizontal="right" vertical="center" shrinkToFit="1"/>
    </xf>
    <xf numFmtId="176" fontId="12" fillId="0" borderId="34" xfId="2" applyNumberFormat="1" applyFont="1" applyFill="1" applyBorder="1" applyAlignment="1">
      <alignment horizontal="right" vertical="center" shrinkToFit="1"/>
    </xf>
    <xf numFmtId="38" fontId="25" fillId="0" borderId="3" xfId="2" applyFont="1" applyBorder="1" applyAlignment="1">
      <alignment shrinkToFit="1"/>
    </xf>
    <xf numFmtId="38" fontId="25" fillId="0" borderId="3" xfId="2" applyFont="1" applyBorder="1" applyAlignment="1">
      <alignment horizontal="center"/>
    </xf>
    <xf numFmtId="38" fontId="17" fillId="0" borderId="0" xfId="2" applyFont="1"/>
    <xf numFmtId="38" fontId="12" fillId="0" borderId="4" xfId="2" applyFont="1" applyFill="1" applyBorder="1" applyAlignment="1">
      <alignment horizontal="center" vertical="center"/>
    </xf>
    <xf numFmtId="38" fontId="10" fillId="0" borderId="7" xfId="2" applyFont="1" applyBorder="1" applyAlignment="1">
      <alignment horizontal="center" vertical="center"/>
    </xf>
    <xf numFmtId="0" fontId="9" fillId="0" borderId="9" xfId="0" applyFont="1" applyBorder="1" applyAlignment="1">
      <alignment horizontal="distributed" vertical="center"/>
    </xf>
    <xf numFmtId="179" fontId="12" fillId="0" borderId="7" xfId="2" applyNumberFormat="1" applyFont="1" applyFill="1" applyBorder="1" applyAlignment="1">
      <alignment vertical="center"/>
    </xf>
    <xf numFmtId="38" fontId="12" fillId="0" borderId="4" xfId="2" applyFont="1" applyFill="1" applyBorder="1" applyAlignment="1">
      <alignment horizontal="distributed" vertical="center"/>
    </xf>
    <xf numFmtId="38" fontId="12" fillId="0" borderId="6" xfId="2" applyFont="1" applyFill="1" applyBorder="1" applyAlignment="1">
      <alignment vertical="center"/>
    </xf>
    <xf numFmtId="38" fontId="12" fillId="0" borderId="0" xfId="2" applyFont="1" applyBorder="1" applyAlignment="1" applyProtection="1">
      <alignment vertical="center"/>
    </xf>
    <xf numFmtId="38" fontId="12" fillId="0" borderId="2" xfId="2" applyFont="1" applyFill="1" applyBorder="1" applyAlignment="1">
      <alignment vertical="center"/>
    </xf>
    <xf numFmtId="38" fontId="12" fillId="0" borderId="8" xfId="2" applyFont="1" applyFill="1" applyBorder="1" applyAlignment="1">
      <alignment vertical="center"/>
    </xf>
    <xf numFmtId="38" fontId="9" fillId="0" borderId="4" xfId="2" applyFont="1" applyFill="1" applyBorder="1" applyAlignment="1">
      <alignment vertical="center"/>
    </xf>
    <xf numFmtId="38" fontId="12" fillId="0" borderId="4" xfId="2" applyFont="1" applyFill="1" applyBorder="1" applyAlignment="1">
      <alignment vertical="center" shrinkToFit="1"/>
    </xf>
    <xf numFmtId="38" fontId="12" fillId="0" borderId="5" xfId="2" applyFont="1" applyFill="1" applyBorder="1" applyAlignment="1">
      <alignment horizontal="distributed" vertical="center"/>
    </xf>
    <xf numFmtId="38" fontId="12" fillId="0" borderId="10" xfId="2" applyFont="1" applyFill="1" applyBorder="1" applyAlignment="1">
      <alignment horizontal="distributed" vertical="center"/>
    </xf>
    <xf numFmtId="0" fontId="9" fillId="0" borderId="10" xfId="0" applyFont="1" applyFill="1" applyBorder="1" applyAlignment="1">
      <alignment horizontal="distributed" vertical="center"/>
    </xf>
    <xf numFmtId="38" fontId="13" fillId="0" borderId="5" xfId="2" applyFont="1" applyFill="1" applyBorder="1" applyAlignment="1">
      <alignment horizontal="center" vertical="center"/>
    </xf>
    <xf numFmtId="0" fontId="9" fillId="0" borderId="11" xfId="0" applyFont="1" applyFill="1" applyBorder="1" applyAlignment="1">
      <alignment vertical="center"/>
    </xf>
    <xf numFmtId="179" fontId="12" fillId="0" borderId="7" xfId="2" applyNumberFormat="1" applyFont="1" applyFill="1" applyBorder="1" applyAlignment="1">
      <alignment horizontal="center" vertical="center"/>
    </xf>
    <xf numFmtId="38" fontId="9" fillId="0" borderId="9" xfId="2" applyFont="1" applyBorder="1" applyAlignment="1">
      <alignment horizontal="distributed" vertical="center"/>
    </xf>
    <xf numFmtId="176" fontId="12" fillId="0" borderId="9" xfId="2" applyNumberFormat="1" applyFont="1" applyBorder="1" applyAlignment="1" applyProtection="1">
      <alignment horizontal="right" vertical="center" shrinkToFit="1"/>
    </xf>
    <xf numFmtId="0" fontId="9" fillId="0" borderId="0" xfId="0" applyFont="1" applyAlignment="1">
      <alignment vertical="center"/>
    </xf>
    <xf numFmtId="38" fontId="9" fillId="0" borderId="0" xfId="2" applyFont="1" applyAlignment="1">
      <alignment vertical="center"/>
    </xf>
    <xf numFmtId="38" fontId="10" fillId="0" borderId="0" xfId="2" applyFont="1" applyBorder="1" applyAlignment="1">
      <alignment vertical="center"/>
    </xf>
    <xf numFmtId="38" fontId="10" fillId="0" borderId="0" xfId="2" applyFont="1" applyAlignment="1">
      <alignment vertical="center"/>
    </xf>
    <xf numFmtId="38" fontId="11" fillId="0" borderId="0" xfId="2" applyFont="1" applyAlignment="1">
      <alignment vertical="center"/>
    </xf>
    <xf numFmtId="38" fontId="9" fillId="0" borderId="0" xfId="2" applyFont="1" applyBorder="1" applyAlignment="1">
      <alignment horizontal="distributed" vertical="center"/>
    </xf>
    <xf numFmtId="177" fontId="12" fillId="0" borderId="0" xfId="1" applyNumberFormat="1" applyFont="1" applyBorder="1" applyAlignment="1">
      <alignment vertical="center"/>
    </xf>
    <xf numFmtId="38" fontId="12" fillId="0" borderId="2" xfId="2" applyFont="1" applyBorder="1" applyAlignment="1">
      <alignment vertical="center"/>
    </xf>
    <xf numFmtId="38" fontId="12" fillId="0" borderId="4" xfId="2" applyFont="1" applyBorder="1" applyAlignment="1">
      <alignment vertical="center"/>
    </xf>
    <xf numFmtId="38" fontId="12" fillId="0" borderId="3" xfId="2" applyFont="1" applyBorder="1" applyAlignment="1">
      <alignment vertical="center"/>
    </xf>
    <xf numFmtId="38" fontId="12" fillId="0" borderId="8" xfId="2" applyFont="1" applyBorder="1" applyAlignment="1">
      <alignment vertical="center"/>
    </xf>
    <xf numFmtId="38" fontId="12" fillId="0" borderId="7" xfId="2" applyFont="1" applyBorder="1" applyAlignment="1">
      <alignment horizontal="center" vertical="center"/>
    </xf>
    <xf numFmtId="38" fontId="9" fillId="0" borderId="6" xfId="2" applyFont="1" applyBorder="1" applyAlignment="1">
      <alignment vertical="center"/>
    </xf>
    <xf numFmtId="38" fontId="9" fillId="0" borderId="10" xfId="2" applyFont="1" applyBorder="1" applyAlignment="1">
      <alignment vertical="center"/>
    </xf>
    <xf numFmtId="38" fontId="9" fillId="0" borderId="2" xfId="2" applyFont="1" applyBorder="1" applyAlignment="1">
      <alignment vertical="center"/>
    </xf>
    <xf numFmtId="38" fontId="9" fillId="0" borderId="4" xfId="2" applyFont="1" applyBorder="1" applyAlignment="1">
      <alignment vertical="center"/>
    </xf>
    <xf numFmtId="38" fontId="9" fillId="0" borderId="8" xfId="2" applyFont="1" applyBorder="1" applyAlignment="1">
      <alignment vertical="center"/>
    </xf>
    <xf numFmtId="38" fontId="12" fillId="0" borderId="9" xfId="2" applyFont="1" applyBorder="1" applyAlignment="1">
      <alignment vertical="center" shrinkToFit="1"/>
    </xf>
    <xf numFmtId="38" fontId="9" fillId="0" borderId="9" xfId="2" applyFont="1" applyBorder="1" applyAlignment="1">
      <alignment vertical="center"/>
    </xf>
    <xf numFmtId="38" fontId="9" fillId="0" borderId="9" xfId="2" applyFont="1" applyBorder="1" applyAlignment="1">
      <alignment vertical="center" shrinkToFit="1"/>
    </xf>
    <xf numFmtId="38" fontId="9" fillId="0" borderId="9" xfId="2" applyFont="1" applyBorder="1" applyAlignment="1">
      <alignment horizontal="distributed" vertical="center" shrinkToFit="1"/>
    </xf>
    <xf numFmtId="38" fontId="12" fillId="0" borderId="9" xfId="2" applyFont="1" applyBorder="1" applyAlignment="1" applyProtection="1">
      <alignment vertical="center" shrinkToFit="1"/>
      <protection locked="0"/>
    </xf>
    <xf numFmtId="38" fontId="9" fillId="0" borderId="3" xfId="2" applyFont="1" applyBorder="1" applyAlignment="1">
      <alignment vertical="center"/>
    </xf>
    <xf numFmtId="38" fontId="9" fillId="0" borderId="0" xfId="2" applyFont="1" applyBorder="1" applyAlignment="1">
      <alignment vertical="center"/>
    </xf>
    <xf numFmtId="38" fontId="9" fillId="0" borderId="11" xfId="2" applyFont="1" applyBorder="1" applyAlignment="1">
      <alignment vertical="center"/>
    </xf>
    <xf numFmtId="38" fontId="9" fillId="0" borderId="12" xfId="2" applyFont="1" applyBorder="1" applyAlignment="1">
      <alignment vertical="center"/>
    </xf>
    <xf numFmtId="0" fontId="12" fillId="0" borderId="0" xfId="0" applyFont="1" applyAlignment="1">
      <alignment vertical="center"/>
    </xf>
    <xf numFmtId="38" fontId="12" fillId="0" borderId="0" xfId="2" applyFont="1" applyBorder="1" applyAlignment="1">
      <alignment vertical="center"/>
    </xf>
    <xf numFmtId="49" fontId="9" fillId="0" borderId="9" xfId="2" applyNumberFormat="1" applyFont="1" applyFill="1" applyBorder="1" applyAlignment="1">
      <alignment horizontal="center" vertical="center"/>
    </xf>
    <xf numFmtId="38" fontId="9" fillId="0" borderId="9" xfId="2" applyFont="1" applyFill="1" applyBorder="1" applyAlignment="1">
      <alignment vertical="center" shrinkToFit="1"/>
    </xf>
    <xf numFmtId="176" fontId="9" fillId="0" borderId="9" xfId="2" applyNumberFormat="1" applyFont="1" applyFill="1" applyBorder="1" applyAlignment="1">
      <alignment vertical="center" shrinkToFit="1"/>
    </xf>
    <xf numFmtId="38" fontId="12" fillId="0" borderId="0" xfId="2" applyFont="1" applyAlignment="1" applyProtection="1">
      <alignment vertical="center"/>
    </xf>
    <xf numFmtId="38" fontId="12" fillId="0" borderId="1" xfId="2" applyFont="1" applyBorder="1" applyAlignment="1">
      <alignment vertical="center"/>
    </xf>
    <xf numFmtId="38" fontId="12" fillId="0" borderId="7" xfId="2" applyFont="1" applyBorder="1" applyAlignment="1">
      <alignment vertical="center"/>
    </xf>
    <xf numFmtId="38" fontId="9" fillId="0" borderId="7" xfId="2" applyFont="1" applyBorder="1" applyAlignment="1">
      <alignment horizontal="distributed" vertical="center"/>
    </xf>
    <xf numFmtId="176" fontId="12" fillId="0" borderId="9" xfId="2" applyNumberFormat="1" applyFont="1" applyBorder="1" applyAlignment="1">
      <alignment vertical="center" shrinkToFit="1"/>
    </xf>
    <xf numFmtId="176" fontId="12" fillId="0" borderId="0" xfId="2" applyNumberFormat="1" applyFont="1" applyBorder="1" applyAlignment="1">
      <alignment vertical="center"/>
    </xf>
    <xf numFmtId="38" fontId="14" fillId="0" borderId="0" xfId="2" applyFont="1" applyAlignment="1">
      <alignment vertical="center"/>
    </xf>
    <xf numFmtId="38" fontId="14" fillId="0" borderId="12" xfId="2" applyFont="1" applyBorder="1" applyAlignment="1">
      <alignment vertical="center"/>
    </xf>
    <xf numFmtId="38" fontId="14" fillId="0" borderId="1" xfId="2" applyFont="1" applyBorder="1" applyAlignment="1">
      <alignment vertical="center"/>
    </xf>
    <xf numFmtId="38" fontId="14" fillId="0" borderId="0" xfId="2" applyFont="1" applyBorder="1" applyAlignment="1">
      <alignment vertical="center"/>
    </xf>
    <xf numFmtId="38" fontId="14" fillId="0" borderId="5" xfId="2" applyFont="1" applyBorder="1" applyAlignment="1">
      <alignment vertical="center"/>
    </xf>
    <xf numFmtId="0" fontId="14" fillId="0" borderId="7" xfId="0" applyFont="1" applyBorder="1" applyAlignment="1">
      <alignment vertical="center"/>
    </xf>
    <xf numFmtId="38" fontId="14" fillId="0" borderId="9" xfId="2" applyFont="1" applyBorder="1" applyAlignment="1">
      <alignment horizontal="distributed" vertical="center"/>
    </xf>
    <xf numFmtId="38" fontId="12" fillId="0" borderId="0" xfId="2" applyNumberFormat="1" applyFont="1" applyAlignment="1">
      <alignment vertical="center"/>
    </xf>
    <xf numFmtId="38" fontId="12" fillId="0" borderId="0" xfId="2" applyNumberFormat="1" applyFont="1" applyBorder="1" applyAlignment="1">
      <alignment vertical="center"/>
    </xf>
    <xf numFmtId="38" fontId="12" fillId="0" borderId="5" xfId="2" applyFont="1" applyBorder="1" applyAlignment="1">
      <alignment vertical="center"/>
    </xf>
    <xf numFmtId="0" fontId="12" fillId="0" borderId="7" xfId="0" applyFont="1" applyBorder="1" applyAlignment="1">
      <alignment vertical="center"/>
    </xf>
    <xf numFmtId="38" fontId="12" fillId="0" borderId="9" xfId="2" applyFont="1" applyBorder="1" applyAlignment="1">
      <alignment horizontal="distributed" vertical="center"/>
    </xf>
    <xf numFmtId="177" fontId="12" fillId="0" borderId="9" xfId="0" applyNumberFormat="1" applyFont="1" applyBorder="1" applyAlignment="1">
      <alignment vertical="center" shrinkToFit="1"/>
    </xf>
    <xf numFmtId="40" fontId="12" fillId="0" borderId="0" xfId="2" applyNumberFormat="1" applyFont="1" applyBorder="1" applyAlignment="1">
      <alignment vertical="center"/>
    </xf>
    <xf numFmtId="178" fontId="12" fillId="0" borderId="0" xfId="2" applyNumberFormat="1" applyFont="1" applyBorder="1" applyAlignment="1">
      <alignment vertical="center"/>
    </xf>
    <xf numFmtId="38" fontId="10" fillId="0" borderId="9" xfId="2" applyFont="1" applyBorder="1" applyAlignment="1">
      <alignment horizontal="distributed" vertical="center"/>
    </xf>
    <xf numFmtId="176" fontId="12" fillId="0" borderId="12" xfId="2" applyNumberFormat="1" applyFont="1" applyBorder="1" applyAlignment="1">
      <alignment vertical="center"/>
    </xf>
    <xf numFmtId="38" fontId="12" fillId="0" borderId="8" xfId="2" applyFont="1" applyBorder="1" applyAlignment="1">
      <alignment vertical="center" shrinkToFit="1"/>
    </xf>
    <xf numFmtId="38" fontId="9" fillId="3" borderId="0" xfId="2" applyFont="1" applyFill="1" applyBorder="1" applyAlignment="1">
      <alignment vertical="center"/>
    </xf>
    <xf numFmtId="38" fontId="9" fillId="3" borderId="6" xfId="2" applyFont="1" applyFill="1" applyBorder="1" applyAlignment="1">
      <alignment vertical="center"/>
    </xf>
    <xf numFmtId="38" fontId="9" fillId="3" borderId="10" xfId="2" applyFont="1" applyFill="1" applyBorder="1" applyAlignment="1">
      <alignment vertical="center"/>
    </xf>
    <xf numFmtId="38" fontId="9" fillId="3" borderId="6" xfId="2" applyFont="1" applyFill="1" applyBorder="1" applyAlignment="1">
      <alignment horizontal="center" vertical="center"/>
    </xf>
    <xf numFmtId="38" fontId="11" fillId="3" borderId="1" xfId="2" applyFont="1" applyFill="1" applyBorder="1" applyAlignment="1">
      <alignment horizontal="distributed" vertical="center"/>
    </xf>
    <xf numFmtId="38" fontId="9" fillId="3" borderId="0" xfId="2" applyFont="1" applyFill="1" applyBorder="1" applyAlignment="1">
      <alignment horizontal="center" vertical="center"/>
    </xf>
    <xf numFmtId="38" fontId="9" fillId="3" borderId="8" xfId="2" applyFont="1" applyFill="1" applyBorder="1" applyAlignment="1">
      <alignment horizontal="distributed" vertical="center"/>
    </xf>
    <xf numFmtId="38" fontId="11" fillId="3" borderId="7" xfId="2" applyFont="1" applyFill="1" applyBorder="1" applyAlignment="1">
      <alignment horizontal="distributed" vertical="center"/>
    </xf>
    <xf numFmtId="38" fontId="9" fillId="3" borderId="0" xfId="2" applyFont="1" applyFill="1" applyAlignment="1">
      <alignment vertical="center" shrinkToFit="1"/>
    </xf>
    <xf numFmtId="176" fontId="9" fillId="3" borderId="0" xfId="2" applyNumberFormat="1" applyFont="1" applyFill="1" applyAlignment="1">
      <alignment vertical="center"/>
    </xf>
    <xf numFmtId="40" fontId="9" fillId="3" borderId="0" xfId="2" applyNumberFormat="1" applyFont="1" applyFill="1" applyAlignment="1">
      <alignment vertical="center"/>
    </xf>
    <xf numFmtId="178" fontId="9" fillId="3" borderId="0" xfId="2" applyNumberFormat="1" applyFont="1" applyFill="1" applyAlignment="1">
      <alignment vertical="center"/>
    </xf>
    <xf numFmtId="38" fontId="15" fillId="0" borderId="0" xfId="2" applyFont="1" applyAlignment="1">
      <alignment horizontal="center" vertical="center"/>
    </xf>
    <xf numFmtId="38" fontId="9" fillId="0" borderId="15" xfId="2" applyFont="1" applyBorder="1" applyAlignment="1">
      <alignment vertical="center"/>
    </xf>
    <xf numFmtId="38" fontId="11" fillId="0" borderId="7" xfId="2" applyFont="1" applyBorder="1" applyAlignment="1">
      <alignment horizontal="center" vertical="center"/>
    </xf>
    <xf numFmtId="38" fontId="9" fillId="0" borderId="0" xfId="2" applyFont="1" applyAlignment="1">
      <alignment horizontal="right" vertical="center"/>
    </xf>
    <xf numFmtId="176" fontId="9" fillId="0" borderId="0" xfId="2" applyNumberFormat="1" applyFont="1" applyAlignment="1">
      <alignment vertical="center"/>
    </xf>
    <xf numFmtId="40" fontId="9" fillId="0" borderId="0" xfId="2" applyNumberFormat="1" applyFont="1" applyAlignment="1">
      <alignment vertical="center"/>
    </xf>
    <xf numFmtId="0" fontId="9" fillId="3" borderId="0" xfId="2" applyNumberFormat="1" applyFont="1" applyFill="1" applyAlignment="1">
      <alignment vertical="center"/>
    </xf>
    <xf numFmtId="0" fontId="9" fillId="3" borderId="2" xfId="2" applyNumberFormat="1" applyFont="1" applyFill="1" applyBorder="1" applyAlignment="1">
      <alignment vertical="center"/>
    </xf>
    <xf numFmtId="0" fontId="9" fillId="3" borderId="3" xfId="2" applyNumberFormat="1" applyFont="1" applyFill="1" applyBorder="1" applyAlignment="1">
      <alignment vertical="center"/>
    </xf>
    <xf numFmtId="0" fontId="9" fillId="3" borderId="4" xfId="2" applyNumberFormat="1" applyFont="1" applyFill="1" applyBorder="1" applyAlignment="1">
      <alignment vertical="center"/>
    </xf>
    <xf numFmtId="0" fontId="9" fillId="3" borderId="6" xfId="2" applyNumberFormat="1" applyFont="1" applyFill="1" applyBorder="1" applyAlignment="1">
      <alignment vertical="center"/>
    </xf>
    <xf numFmtId="0" fontId="9" fillId="3" borderId="8" xfId="2" applyNumberFormat="1" applyFont="1" applyFill="1" applyBorder="1" applyAlignment="1">
      <alignment vertical="center"/>
    </xf>
    <xf numFmtId="0" fontId="9" fillId="3" borderId="11" xfId="2" applyNumberFormat="1" applyFont="1" applyFill="1" applyBorder="1" applyAlignment="1">
      <alignment vertical="center"/>
    </xf>
    <xf numFmtId="176" fontId="12" fillId="0" borderId="37" xfId="2" applyNumberFormat="1" applyFont="1" applyFill="1" applyBorder="1" applyAlignment="1">
      <alignment horizontal="right" vertical="center" shrinkToFit="1"/>
    </xf>
    <xf numFmtId="38" fontId="11" fillId="0" borderId="0" xfId="2" applyFont="1" applyBorder="1" applyAlignment="1">
      <alignment vertical="center"/>
    </xf>
    <xf numFmtId="0" fontId="0" fillId="0" borderId="0" xfId="0" applyAlignment="1">
      <alignment vertical="center" wrapText="1"/>
    </xf>
    <xf numFmtId="38" fontId="12" fillId="0" borderId="0" xfId="2" applyFont="1" applyBorder="1" applyAlignment="1" applyProtection="1">
      <alignment vertical="center" wrapText="1"/>
      <protection locked="0"/>
    </xf>
    <xf numFmtId="38" fontId="12" fillId="0" borderId="0" xfId="2" applyFont="1" applyBorder="1" applyAlignment="1" applyProtection="1">
      <alignment vertical="center"/>
      <protection locked="0"/>
    </xf>
    <xf numFmtId="38" fontId="17" fillId="0" borderId="0" xfId="2" applyFont="1" applyFill="1" applyAlignment="1">
      <alignment vertical="center" shrinkToFit="1"/>
    </xf>
    <xf numFmtId="176" fontId="9" fillId="0" borderId="0" xfId="2" applyNumberFormat="1" applyFont="1" applyBorder="1" applyAlignment="1">
      <alignment vertical="center"/>
    </xf>
    <xf numFmtId="0" fontId="9" fillId="0" borderId="9" xfId="0" applyFont="1" applyBorder="1" applyAlignment="1">
      <alignment horizontal="distributed" vertical="center" wrapText="1"/>
    </xf>
    <xf numFmtId="38" fontId="12" fillId="0" borderId="1" xfId="2" applyFont="1" applyFill="1" applyBorder="1" applyAlignment="1">
      <alignment horizontal="center" vertical="center"/>
    </xf>
    <xf numFmtId="0" fontId="12" fillId="0" borderId="10" xfId="0" applyFont="1" applyFill="1" applyBorder="1" applyAlignment="1">
      <alignment horizontal="center" vertical="center"/>
    </xf>
    <xf numFmtId="38" fontId="12" fillId="0" borderId="10" xfId="2" applyFont="1" applyFill="1" applyBorder="1" applyAlignment="1">
      <alignment horizontal="center" vertical="center"/>
    </xf>
    <xf numFmtId="38" fontId="11" fillId="0" borderId="19" xfId="2" applyFont="1" applyFill="1" applyBorder="1" applyAlignment="1">
      <alignment horizontal="center" vertical="center"/>
    </xf>
    <xf numFmtId="0" fontId="9" fillId="3" borderId="16" xfId="2" applyNumberFormat="1" applyFont="1" applyFill="1" applyBorder="1" applyAlignment="1">
      <alignment vertical="center"/>
    </xf>
    <xf numFmtId="38" fontId="9" fillId="3" borderId="16" xfId="2" applyFont="1" applyFill="1" applyBorder="1" applyAlignment="1">
      <alignment horizontal="distributed" vertical="center"/>
    </xf>
    <xf numFmtId="38" fontId="9" fillId="3" borderId="0" xfId="7" applyFont="1" applyFill="1" applyAlignment="1">
      <alignment vertical="center"/>
    </xf>
    <xf numFmtId="38" fontId="9" fillId="0" borderId="0" xfId="7" applyFont="1" applyAlignment="1">
      <alignment vertical="center"/>
    </xf>
    <xf numFmtId="38" fontId="9" fillId="0" borderId="0" xfId="7" applyFont="1" applyBorder="1" applyAlignment="1">
      <alignment vertical="center"/>
    </xf>
    <xf numFmtId="38" fontId="9" fillId="0" borderId="16" xfId="7" applyFont="1" applyBorder="1" applyAlignment="1">
      <alignment vertical="center"/>
    </xf>
    <xf numFmtId="178" fontId="9" fillId="3" borderId="0" xfId="7" applyNumberFormat="1" applyFont="1" applyFill="1" applyAlignment="1">
      <alignment vertical="center"/>
    </xf>
    <xf numFmtId="38" fontId="15" fillId="0" borderId="0" xfId="7" applyFont="1" applyAlignment="1">
      <alignment vertical="center"/>
    </xf>
    <xf numFmtId="38" fontId="9" fillId="0" borderId="13" xfId="7" applyFont="1" applyBorder="1" applyAlignment="1">
      <alignment horizontal="center" vertical="center"/>
    </xf>
    <xf numFmtId="0" fontId="14" fillId="0" borderId="0" xfId="0" applyFont="1" applyFill="1"/>
    <xf numFmtId="38" fontId="9" fillId="0" borderId="6" xfId="2" applyFont="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9" fillId="3" borderId="0" xfId="2" applyNumberFormat="1" applyFont="1" applyFill="1" applyAlignment="1">
      <alignment vertical="center"/>
    </xf>
    <xf numFmtId="38" fontId="9" fillId="3" borderId="0" xfId="2" applyNumberFormat="1" applyFont="1" applyFill="1" applyAlignment="1">
      <alignment vertical="center" shrinkToFit="1"/>
    </xf>
    <xf numFmtId="38" fontId="9" fillId="0" borderId="16" xfId="2" applyFont="1" applyBorder="1" applyAlignment="1">
      <alignment horizontal="distributed" vertical="center"/>
    </xf>
    <xf numFmtId="38" fontId="12" fillId="0" borderId="5" xfId="2" applyFont="1" applyFill="1" applyBorder="1" applyAlignment="1">
      <alignment horizontal="center" vertical="center"/>
    </xf>
    <xf numFmtId="38" fontId="9" fillId="0" borderId="0" xfId="2" applyFont="1" applyBorder="1"/>
    <xf numFmtId="38" fontId="9" fillId="0" borderId="0" xfId="2" applyFont="1" applyFill="1" applyAlignment="1">
      <alignment vertical="center"/>
    </xf>
    <xf numFmtId="0" fontId="0" fillId="0" borderId="0" xfId="0" applyFill="1" applyBorder="1" applyAlignment="1">
      <alignment vertical="center" wrapText="1"/>
    </xf>
    <xf numFmtId="38" fontId="9" fillId="0" borderId="6" xfId="2" applyFont="1" applyFill="1" applyBorder="1" applyAlignment="1">
      <alignment horizontal="center" vertical="center"/>
    </xf>
    <xf numFmtId="38" fontId="12" fillId="0" borderId="3" xfId="2" applyFont="1" applyFill="1" applyBorder="1" applyAlignment="1">
      <alignment vertical="center"/>
    </xf>
    <xf numFmtId="38" fontId="10" fillId="0" borderId="1" xfId="2" applyFont="1" applyFill="1" applyBorder="1" applyAlignment="1">
      <alignment horizontal="center" vertical="center"/>
    </xf>
    <xf numFmtId="38" fontId="12" fillId="0" borderId="8" xfId="2" applyFont="1" applyFill="1" applyBorder="1" applyAlignment="1">
      <alignment horizontal="center" vertical="center"/>
    </xf>
    <xf numFmtId="38" fontId="12" fillId="0" borderId="7" xfId="2" applyFont="1" applyFill="1" applyBorder="1" applyAlignment="1">
      <alignment horizontal="center" vertical="center"/>
    </xf>
    <xf numFmtId="38" fontId="10" fillId="0" borderId="7" xfId="2" applyFont="1" applyFill="1" applyBorder="1" applyAlignment="1">
      <alignment horizontal="center" vertical="center"/>
    </xf>
    <xf numFmtId="176" fontId="12" fillId="0" borderId="9" xfId="1" applyNumberFormat="1" applyFont="1" applyFill="1" applyBorder="1" applyAlignment="1" applyProtection="1">
      <alignment horizontal="right" vertical="center" shrinkToFit="1"/>
    </xf>
    <xf numFmtId="38" fontId="14" fillId="0" borderId="0" xfId="2" applyFont="1" applyFill="1" applyBorder="1" applyAlignment="1">
      <alignment vertical="center"/>
    </xf>
    <xf numFmtId="38" fontId="12" fillId="0" borderId="15" xfId="2" applyFont="1" applyFill="1" applyBorder="1" applyAlignment="1">
      <alignment vertical="center"/>
    </xf>
    <xf numFmtId="38" fontId="9" fillId="0" borderId="6" xfId="2" applyFont="1" applyFill="1" applyBorder="1" applyAlignment="1">
      <alignment horizontal="center" vertical="center" shrinkToFit="1"/>
    </xf>
    <xf numFmtId="38" fontId="12" fillId="0" borderId="12" xfId="2" applyFont="1" applyFill="1" applyBorder="1" applyAlignment="1">
      <alignment vertical="center"/>
    </xf>
    <xf numFmtId="38" fontId="11" fillId="0" borderId="0" xfId="2" applyFont="1" applyFill="1" applyAlignment="1">
      <alignment vertical="center"/>
    </xf>
    <xf numFmtId="38" fontId="9" fillId="0" borderId="5" xfId="2" applyFont="1" applyFill="1" applyBorder="1" applyAlignment="1">
      <alignment horizontal="center" vertical="center"/>
    </xf>
    <xf numFmtId="38" fontId="12" fillId="0" borderId="9" xfId="2" applyFont="1" applyFill="1" applyBorder="1" applyAlignment="1">
      <alignment vertical="center" shrinkToFit="1"/>
    </xf>
    <xf numFmtId="176" fontId="12" fillId="0" borderId="9" xfId="2" applyNumberFormat="1" applyFont="1" applyFill="1" applyBorder="1" applyAlignment="1">
      <alignment vertical="center" shrinkToFit="1"/>
    </xf>
    <xf numFmtId="38" fontId="12" fillId="0" borderId="9" xfId="2" applyFont="1" applyFill="1" applyBorder="1" applyAlignment="1" applyProtection="1">
      <alignment horizontal="right" vertical="center" shrinkToFit="1"/>
    </xf>
    <xf numFmtId="38" fontId="12" fillId="0" borderId="9" xfId="2" applyNumberFormat="1" applyFont="1" applyFill="1" applyBorder="1" applyAlignment="1">
      <alignment vertical="center" shrinkToFit="1"/>
    </xf>
    <xf numFmtId="38" fontId="12" fillId="0" borderId="9" xfId="2" applyFont="1" applyFill="1" applyBorder="1" applyAlignment="1">
      <alignment horizontal="right" vertical="center" shrinkToFit="1"/>
    </xf>
    <xf numFmtId="38" fontId="9" fillId="0" borderId="3" xfId="2" applyFont="1" applyFill="1" applyBorder="1" applyAlignment="1">
      <alignment vertical="center"/>
    </xf>
    <xf numFmtId="176" fontId="12" fillId="0" borderId="3" xfId="2" applyNumberFormat="1" applyFont="1" applyFill="1" applyBorder="1" applyAlignment="1">
      <alignment vertical="center" shrinkToFit="1"/>
    </xf>
    <xf numFmtId="38" fontId="12" fillId="0" borderId="3" xfId="2" applyFont="1" applyFill="1" applyBorder="1" applyAlignment="1">
      <alignment vertical="center" shrinkToFit="1"/>
    </xf>
    <xf numFmtId="38" fontId="12" fillId="0" borderId="0" xfId="2" applyFont="1" applyFill="1" applyBorder="1" applyAlignment="1" applyProtection="1">
      <alignment vertical="center"/>
      <protection locked="0"/>
    </xf>
    <xf numFmtId="177" fontId="12" fillId="0" borderId="0" xfId="1" applyNumberFormat="1" applyFont="1" applyFill="1" applyBorder="1" applyAlignment="1">
      <alignment vertical="center"/>
    </xf>
    <xf numFmtId="38" fontId="9" fillId="0" borderId="0" xfId="2" applyFont="1" applyFill="1" applyBorder="1" applyAlignment="1">
      <alignment vertical="center"/>
    </xf>
    <xf numFmtId="176" fontId="12" fillId="0" borderId="0" xfId="2" applyNumberFormat="1" applyFont="1" applyFill="1" applyBorder="1" applyAlignment="1">
      <alignment vertical="center" shrinkToFit="1"/>
    </xf>
    <xf numFmtId="38" fontId="12" fillId="0" borderId="0" xfId="2" applyFont="1" applyFill="1" applyBorder="1" applyAlignment="1">
      <alignment vertical="center" shrinkToFit="1"/>
    </xf>
    <xf numFmtId="38" fontId="12" fillId="0" borderId="0" xfId="2" applyFont="1" applyFill="1" applyBorder="1" applyAlignment="1">
      <alignment vertical="center" wrapText="1"/>
    </xf>
    <xf numFmtId="38" fontId="9" fillId="0" borderId="8" xfId="2" applyFont="1" applyFill="1" applyBorder="1" applyAlignment="1">
      <alignment vertical="center"/>
    </xf>
    <xf numFmtId="38" fontId="9" fillId="0" borderId="8" xfId="7" applyFont="1" applyFill="1" applyBorder="1" applyAlignment="1">
      <alignment horizontal="center" vertical="center"/>
    </xf>
    <xf numFmtId="38" fontId="9" fillId="0" borderId="16" xfId="7" applyFont="1" applyFill="1" applyBorder="1" applyAlignment="1">
      <alignment vertical="center"/>
    </xf>
    <xf numFmtId="38" fontId="10" fillId="0" borderId="7" xfId="2" applyFont="1" applyBorder="1" applyAlignment="1">
      <alignment horizontal="center" vertical="center"/>
    </xf>
    <xf numFmtId="38" fontId="9" fillId="0" borderId="6" xfId="2" applyFont="1" applyFill="1" applyBorder="1" applyAlignment="1">
      <alignment horizontal="center" vertical="center"/>
    </xf>
    <xf numFmtId="38" fontId="12" fillId="0" borderId="9" xfId="2" applyFont="1" applyFill="1" applyBorder="1" applyAlignment="1" applyProtection="1">
      <alignment vertical="center" shrinkToFit="1"/>
      <protection locked="0"/>
    </xf>
    <xf numFmtId="38" fontId="9" fillId="0" borderId="9" xfId="2" applyFont="1" applyFill="1" applyBorder="1" applyAlignment="1" applyProtection="1">
      <alignment vertical="center" shrinkToFit="1"/>
      <protection locked="0"/>
    </xf>
    <xf numFmtId="38" fontId="9" fillId="0" borderId="9" xfId="2" applyFont="1" applyFill="1" applyBorder="1" applyAlignment="1">
      <alignment horizontal="distributed" vertical="center"/>
    </xf>
    <xf numFmtId="38" fontId="11" fillId="0" borderId="16" xfId="2" applyFont="1" applyBorder="1" applyAlignment="1">
      <alignment vertical="center"/>
    </xf>
    <xf numFmtId="38" fontId="12" fillId="0" borderId="0" xfId="2" applyFont="1" applyFill="1" applyBorder="1" applyAlignment="1" applyProtection="1">
      <alignment vertical="center"/>
    </xf>
    <xf numFmtId="0" fontId="0" fillId="0" borderId="0" xfId="0" applyFill="1" applyAlignment="1">
      <alignment vertical="center" wrapText="1"/>
    </xf>
    <xf numFmtId="38" fontId="12" fillId="0" borderId="0" xfId="2" applyFont="1" applyFill="1" applyBorder="1" applyAlignment="1" applyProtection="1">
      <alignment vertical="center" wrapText="1"/>
      <protection locked="0"/>
    </xf>
    <xf numFmtId="0" fontId="9" fillId="0" borderId="0" xfId="0" applyFont="1" applyFill="1" applyAlignment="1">
      <alignment vertical="center"/>
    </xf>
    <xf numFmtId="0" fontId="9" fillId="0" borderId="9" xfId="0" applyFont="1" applyFill="1" applyBorder="1" applyAlignment="1">
      <alignment horizontal="distributed" vertical="center"/>
    </xf>
    <xf numFmtId="38" fontId="14" fillId="0" borderId="0" xfId="2" applyFont="1" applyFill="1" applyAlignment="1">
      <alignment vertical="center" shrinkToFit="1"/>
    </xf>
    <xf numFmtId="38" fontId="9" fillId="0" borderId="5" xfId="2" applyFont="1" applyFill="1" applyBorder="1" applyAlignment="1">
      <alignment vertical="center"/>
    </xf>
    <xf numFmtId="38" fontId="9" fillId="0" borderId="6" xfId="2" applyFont="1" applyFill="1" applyBorder="1" applyAlignment="1">
      <alignment vertical="center"/>
    </xf>
    <xf numFmtId="38" fontId="9" fillId="0" borderId="9" xfId="2" applyFont="1" applyFill="1" applyBorder="1" applyAlignment="1">
      <alignment horizontal="distributed" vertical="center" shrinkToFit="1"/>
    </xf>
    <xf numFmtId="38" fontId="9" fillId="0" borderId="1" xfId="2" applyFont="1" applyFill="1" applyBorder="1" applyAlignment="1">
      <alignment horizontal="distributed" vertical="center" shrinkToFit="1"/>
    </xf>
    <xf numFmtId="38" fontId="11" fillId="0" borderId="9" xfId="2" applyFont="1" applyFill="1" applyBorder="1" applyAlignment="1">
      <alignment horizontal="center" vertical="center" shrinkToFit="1"/>
    </xf>
    <xf numFmtId="41" fontId="9" fillId="0" borderId="9" xfId="7" applyNumberFormat="1" applyFont="1" applyFill="1" applyBorder="1" applyAlignment="1">
      <alignment horizontal="right" vertical="center" shrinkToFit="1"/>
    </xf>
    <xf numFmtId="38" fontId="10" fillId="0" borderId="5" xfId="2" applyFont="1" applyBorder="1" applyAlignment="1">
      <alignment horizontal="center" vertical="center"/>
    </xf>
    <xf numFmtId="38" fontId="10" fillId="0" borderId="1" xfId="2" applyFont="1" applyBorder="1" applyAlignment="1">
      <alignment horizontal="center" vertical="center"/>
    </xf>
    <xf numFmtId="38" fontId="10" fillId="0" borderId="5" xfId="2" applyFont="1" applyFill="1" applyBorder="1" applyAlignment="1">
      <alignment horizontal="center" vertical="center"/>
    </xf>
    <xf numFmtId="38" fontId="10" fillId="0" borderId="7" xfId="2" applyFont="1" applyBorder="1" applyAlignment="1">
      <alignment horizontal="center" vertical="center"/>
    </xf>
    <xf numFmtId="38" fontId="9" fillId="0" borderId="6" xfId="2" applyFont="1" applyFill="1" applyBorder="1" applyAlignment="1">
      <alignment horizontal="center" vertical="center"/>
    </xf>
    <xf numFmtId="38" fontId="9" fillId="0" borderId="0" xfId="2" applyFont="1" applyAlignment="1"/>
    <xf numFmtId="182" fontId="9" fillId="0" borderId="0" xfId="2" applyNumberFormat="1" applyFont="1" applyFill="1" applyBorder="1" applyAlignment="1">
      <alignment horizontal="right" shrinkToFit="1"/>
    </xf>
    <xf numFmtId="182" fontId="11" fillId="0" borderId="0" xfId="2" applyNumberFormat="1" applyFont="1" applyBorder="1" applyAlignment="1">
      <alignment horizontal="right"/>
    </xf>
    <xf numFmtId="181" fontId="9" fillId="0" borderId="0" xfId="2" applyNumberFormat="1" applyFont="1" applyBorder="1" applyAlignment="1">
      <alignment horizontal="right" shrinkToFit="1"/>
    </xf>
    <xf numFmtId="49" fontId="12" fillId="0" borderId="0" xfId="2" applyNumberFormat="1" applyFont="1" applyBorder="1" applyAlignment="1">
      <alignment horizontal="left"/>
    </xf>
    <xf numFmtId="38" fontId="11" fillId="0" borderId="9" xfId="2" applyFont="1" applyFill="1" applyBorder="1" applyAlignment="1">
      <alignment horizontal="center" vertical="center"/>
    </xf>
    <xf numFmtId="49" fontId="9" fillId="0" borderId="9" xfId="2" applyNumberFormat="1" applyFont="1" applyFill="1" applyBorder="1" applyAlignment="1">
      <alignment horizontal="center" vertical="center" wrapText="1"/>
    </xf>
    <xf numFmtId="182" fontId="9" fillId="0" borderId="9" xfId="2" applyNumberFormat="1" applyFont="1" applyFill="1" applyBorder="1" applyAlignment="1">
      <alignment horizontal="right" vertical="center" shrinkToFit="1"/>
    </xf>
    <xf numFmtId="182" fontId="9" fillId="0" borderId="7" xfId="2" applyNumberFormat="1" applyFont="1" applyFill="1" applyBorder="1" applyAlignment="1">
      <alignment horizontal="right" vertical="center" shrinkToFit="1"/>
    </xf>
    <xf numFmtId="181" fontId="9" fillId="0" borderId="9" xfId="2" applyNumberFormat="1" applyFont="1" applyFill="1" applyBorder="1" applyAlignment="1">
      <alignment horizontal="right" vertical="center" shrinkToFit="1"/>
    </xf>
    <xf numFmtId="182" fontId="9" fillId="0" borderId="14" xfId="2" applyNumberFormat="1" applyFont="1" applyFill="1" applyBorder="1" applyAlignment="1">
      <alignment horizontal="right" vertical="center" shrinkToFit="1"/>
    </xf>
    <xf numFmtId="182" fontId="9" fillId="0" borderId="0" xfId="2" applyNumberFormat="1" applyFont="1" applyFill="1" applyBorder="1" applyAlignment="1">
      <alignment horizontal="right" vertical="center" shrinkToFit="1"/>
    </xf>
    <xf numFmtId="183" fontId="9" fillId="0" borderId="9" xfId="7" applyNumberFormat="1" applyFont="1" applyFill="1" applyBorder="1" applyAlignment="1">
      <alignment horizontal="right" vertical="center" shrinkToFit="1"/>
    </xf>
    <xf numFmtId="176" fontId="9" fillId="0" borderId="16" xfId="7" applyNumberFormat="1" applyFont="1" applyBorder="1" applyAlignment="1">
      <alignment vertical="center"/>
    </xf>
    <xf numFmtId="176" fontId="11" fillId="0" borderId="3" xfId="7" applyNumberFormat="1" applyFont="1" applyBorder="1" applyAlignment="1">
      <alignment vertical="center" wrapText="1"/>
    </xf>
    <xf numFmtId="176" fontId="11" fillId="0" borderId="10" xfId="7" applyNumberFormat="1" applyFont="1" applyBorder="1" applyAlignment="1">
      <alignment vertical="center" wrapText="1"/>
    </xf>
    <xf numFmtId="176" fontId="9" fillId="0" borderId="0" xfId="7" applyNumberFormat="1" applyFont="1" applyBorder="1" applyAlignment="1">
      <alignment vertical="center"/>
    </xf>
    <xf numFmtId="176" fontId="9" fillId="0" borderId="0" xfId="7" applyNumberFormat="1" applyFont="1" applyAlignment="1">
      <alignment vertical="center"/>
    </xf>
    <xf numFmtId="41" fontId="12" fillId="0" borderId="9" xfId="2" applyNumberFormat="1" applyFont="1" applyFill="1" applyBorder="1" applyAlignment="1" applyProtection="1">
      <alignment horizontal="right" vertical="center" shrinkToFit="1"/>
    </xf>
    <xf numFmtId="41" fontId="12" fillId="0" borderId="9" xfId="2" applyNumberFormat="1" applyFont="1" applyFill="1" applyBorder="1" applyAlignment="1" applyProtection="1">
      <alignment vertical="center" shrinkToFit="1"/>
    </xf>
    <xf numFmtId="41" fontId="12" fillId="0" borderId="9" xfId="1" applyNumberFormat="1" applyFont="1" applyFill="1" applyBorder="1" applyAlignment="1">
      <alignment horizontal="right" vertical="center" shrinkToFit="1"/>
    </xf>
    <xf numFmtId="181" fontId="12" fillId="0" borderId="9" xfId="1" applyNumberFormat="1" applyFont="1" applyFill="1" applyBorder="1" applyAlignment="1" applyProtection="1">
      <alignment horizontal="right" vertical="center" shrinkToFit="1"/>
    </xf>
    <xf numFmtId="181" fontId="12" fillId="0" borderId="9" xfId="1" applyNumberFormat="1" applyFont="1" applyBorder="1" applyAlignment="1" applyProtection="1">
      <alignment horizontal="right" vertical="center" shrinkToFit="1"/>
    </xf>
    <xf numFmtId="181" fontId="12" fillId="0" borderId="9" xfId="2" applyNumberFormat="1" applyFont="1" applyBorder="1" applyAlignment="1" applyProtection="1">
      <alignment horizontal="right" vertical="center" shrinkToFit="1"/>
    </xf>
    <xf numFmtId="38" fontId="9" fillId="0" borderId="9" xfId="2" applyFont="1" applyFill="1" applyBorder="1" applyAlignment="1">
      <alignment horizontal="center" vertical="center"/>
    </xf>
    <xf numFmtId="182" fontId="11" fillId="0" borderId="9" xfId="2" applyNumberFormat="1" applyFont="1" applyFill="1" applyBorder="1" applyAlignment="1">
      <alignment horizontal="right" vertical="center"/>
    </xf>
    <xf numFmtId="182" fontId="9" fillId="0" borderId="11" xfId="2" applyNumberFormat="1" applyFont="1" applyFill="1" applyBorder="1" applyAlignment="1">
      <alignment horizontal="right" vertical="center" shrinkToFit="1"/>
    </xf>
    <xf numFmtId="182" fontId="9" fillId="0" borderId="43" xfId="2" applyNumberFormat="1" applyFont="1" applyFill="1" applyBorder="1" applyAlignment="1">
      <alignment horizontal="right" vertical="center" shrinkToFit="1"/>
    </xf>
    <xf numFmtId="181" fontId="9" fillId="0" borderId="43" xfId="2" applyNumberFormat="1" applyFont="1" applyFill="1" applyBorder="1" applyAlignment="1">
      <alignment horizontal="right" vertical="center" shrinkToFit="1"/>
    </xf>
    <xf numFmtId="176" fontId="9" fillId="0" borderId="0" xfId="2" applyNumberFormat="1" applyFont="1"/>
    <xf numFmtId="38" fontId="9" fillId="0" borderId="0" xfId="2" applyNumberFormat="1" applyFont="1"/>
    <xf numFmtId="184" fontId="9" fillId="0" borderId="0" xfId="2" applyNumberFormat="1" applyFont="1"/>
    <xf numFmtId="181" fontId="9" fillId="0" borderId="0" xfId="2" applyNumberFormat="1" applyFont="1"/>
    <xf numFmtId="49" fontId="9" fillId="0" borderId="0" xfId="2" applyNumberFormat="1" applyFont="1" applyFill="1" applyBorder="1" applyAlignment="1">
      <alignment horizontal="center" vertical="center"/>
    </xf>
    <xf numFmtId="182" fontId="24" fillId="0" borderId="0" xfId="2" applyNumberFormat="1" applyFont="1" applyFill="1" applyBorder="1" applyAlignment="1">
      <alignment horizontal="right" vertical="center"/>
    </xf>
    <xf numFmtId="181" fontId="9" fillId="0" borderId="0" xfId="2" applyNumberFormat="1" applyFont="1" applyFill="1" applyBorder="1" applyAlignment="1">
      <alignment horizontal="right" vertical="center" shrinkToFit="1"/>
    </xf>
    <xf numFmtId="181" fontId="9" fillId="0" borderId="7" xfId="2" applyNumberFormat="1" applyFont="1" applyFill="1" applyBorder="1" applyAlignment="1">
      <alignment horizontal="right" vertical="center" shrinkToFit="1"/>
    </xf>
    <xf numFmtId="181" fontId="9" fillId="0" borderId="14" xfId="2" applyNumberFormat="1" applyFont="1" applyFill="1" applyBorder="1" applyAlignment="1">
      <alignment horizontal="right" vertical="center" shrinkToFit="1"/>
    </xf>
    <xf numFmtId="180" fontId="12" fillId="0" borderId="9" xfId="2" applyNumberFormat="1" applyFont="1" applyFill="1" applyBorder="1" applyAlignment="1" applyProtection="1">
      <alignment horizontal="right" vertical="center" shrinkToFit="1"/>
    </xf>
    <xf numFmtId="180" fontId="12" fillId="0" borderId="9" xfId="1" applyNumberFormat="1" applyFont="1" applyFill="1" applyBorder="1" applyAlignment="1">
      <alignment horizontal="right" vertical="center" shrinkToFit="1"/>
    </xf>
    <xf numFmtId="180" fontId="12" fillId="0" borderId="9" xfId="2" applyNumberFormat="1" applyFont="1" applyFill="1" applyBorder="1" applyAlignment="1" applyProtection="1">
      <alignment vertical="center" shrinkToFit="1"/>
    </xf>
    <xf numFmtId="180" fontId="12" fillId="0" borderId="9" xfId="2" applyNumberFormat="1" applyFont="1" applyFill="1" applyBorder="1" applyAlignment="1">
      <alignment vertical="center"/>
    </xf>
    <xf numFmtId="0" fontId="0" fillId="0" borderId="0" xfId="0" applyAlignment="1">
      <alignment horizontal="left" vertical="center"/>
    </xf>
    <xf numFmtId="0" fontId="0" fillId="0" borderId="0" xfId="0" applyAlignment="1">
      <alignment vertical="center"/>
    </xf>
    <xf numFmtId="38" fontId="31" fillId="0" borderId="0" xfId="2" applyFont="1" applyFill="1" applyAlignment="1">
      <alignment vertical="center"/>
    </xf>
    <xf numFmtId="38" fontId="18" fillId="4" borderId="0" xfId="2" applyFont="1" applyFill="1" applyAlignment="1">
      <alignment vertical="center"/>
    </xf>
    <xf numFmtId="38" fontId="12" fillId="0" borderId="1" xfId="2" applyFont="1" applyFill="1" applyBorder="1" applyAlignment="1">
      <alignment horizontal="center" vertical="center" wrapText="1"/>
    </xf>
    <xf numFmtId="38" fontId="12" fillId="0" borderId="5" xfId="2" applyFont="1" applyFill="1" applyBorder="1" applyAlignment="1">
      <alignment horizontal="center" vertical="center" wrapText="1"/>
    </xf>
    <xf numFmtId="38" fontId="12" fillId="0" borderId="5" xfId="2" applyFont="1" applyFill="1" applyBorder="1" applyAlignment="1">
      <alignment horizontal="center" vertical="center"/>
    </xf>
    <xf numFmtId="38" fontId="32" fillId="0" borderId="0" xfId="2" applyFont="1" applyFill="1" applyAlignment="1">
      <alignment vertical="center"/>
    </xf>
    <xf numFmtId="38" fontId="31" fillId="4" borderId="0" xfId="2" applyFont="1" applyFill="1" applyAlignment="1">
      <alignment vertical="center"/>
    </xf>
    <xf numFmtId="38" fontId="14" fillId="0" borderId="0" xfId="2" applyFont="1" applyFill="1" applyAlignment="1">
      <alignment horizontal="center" vertical="center" shrinkToFit="1"/>
    </xf>
    <xf numFmtId="0" fontId="12" fillId="0" borderId="10" xfId="2" applyNumberFormat="1" applyFont="1" applyFill="1" applyBorder="1" applyAlignment="1">
      <alignment horizontal="distributed" vertical="center"/>
    </xf>
    <xf numFmtId="0" fontId="12" fillId="0" borderId="1" xfId="2" applyNumberFormat="1" applyFont="1" applyFill="1" applyBorder="1" applyAlignment="1">
      <alignment horizontal="center" vertical="center" wrapText="1"/>
    </xf>
    <xf numFmtId="0" fontId="12" fillId="0" borderId="10"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xf>
    <xf numFmtId="0" fontId="12" fillId="0" borderId="4" xfId="2" applyNumberFormat="1" applyFont="1" applyFill="1" applyBorder="1" applyAlignment="1">
      <alignment horizontal="center" vertical="center" shrinkToFit="1"/>
    </xf>
    <xf numFmtId="0" fontId="12" fillId="0" borderId="1" xfId="2" applyNumberFormat="1" applyFont="1" applyFill="1" applyBorder="1" applyAlignment="1">
      <alignment horizontal="center" vertical="center" shrinkToFit="1"/>
    </xf>
    <xf numFmtId="0" fontId="33" fillId="0" borderId="1" xfId="2" applyNumberFormat="1" applyFont="1" applyFill="1" applyBorder="1" applyAlignment="1">
      <alignment horizontal="center" vertical="center" shrinkToFit="1"/>
    </xf>
    <xf numFmtId="0" fontId="12" fillId="0" borderId="4" xfId="2" applyNumberFormat="1" applyFont="1" applyFill="1" applyBorder="1" applyAlignment="1">
      <alignment horizontal="center" vertical="center"/>
    </xf>
    <xf numFmtId="0" fontId="12" fillId="0" borderId="5" xfId="2"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33" fillId="0" borderId="5" xfId="2" applyNumberFormat="1" applyFont="1" applyFill="1" applyBorder="1" applyAlignment="1">
      <alignment horizontal="center" vertical="center"/>
    </xf>
    <xf numFmtId="0" fontId="12" fillId="0" borderId="5" xfId="2" applyNumberFormat="1" applyFont="1" applyFill="1" applyBorder="1" applyAlignment="1">
      <alignment horizontal="center" vertical="center"/>
    </xf>
    <xf numFmtId="0" fontId="12" fillId="0" borderId="7" xfId="2" applyNumberFormat="1" applyFont="1" applyFill="1" applyBorder="1" applyAlignment="1">
      <alignment vertical="center"/>
    </xf>
    <xf numFmtId="0" fontId="12" fillId="0" borderId="7" xfId="2" applyNumberFormat="1" applyFont="1" applyFill="1" applyBorder="1" applyAlignment="1">
      <alignment horizontal="center" vertical="center"/>
    </xf>
    <xf numFmtId="38" fontId="12" fillId="0" borderId="6" xfId="2" applyFont="1" applyBorder="1"/>
    <xf numFmtId="38" fontId="12" fillId="0" borderId="0" xfId="2" applyFont="1" applyBorder="1"/>
    <xf numFmtId="185" fontId="9" fillId="0" borderId="0" xfId="2" applyNumberFormat="1" applyFont="1"/>
    <xf numFmtId="186" fontId="9" fillId="0" borderId="0" xfId="2" applyNumberFormat="1" applyFont="1"/>
    <xf numFmtId="38" fontId="11" fillId="0" borderId="11" xfId="2" applyFont="1" applyFill="1" applyBorder="1" applyAlignment="1">
      <alignment horizontal="center" vertical="center"/>
    </xf>
    <xf numFmtId="38" fontId="11" fillId="0" borderId="2" xfId="2" applyFont="1" applyFill="1" applyBorder="1" applyAlignment="1">
      <alignment horizontal="distributed" vertical="center"/>
    </xf>
    <xf numFmtId="38" fontId="10" fillId="0" borderId="5" xfId="2" applyFont="1" applyFill="1" applyBorder="1" applyAlignment="1">
      <alignment horizontal="center" vertical="center"/>
    </xf>
    <xf numFmtId="38" fontId="9" fillId="0" borderId="6" xfId="2" applyFont="1" applyFill="1" applyBorder="1" applyAlignment="1">
      <alignment horizontal="center" vertical="center"/>
    </xf>
    <xf numFmtId="38" fontId="12" fillId="0" borderId="49" xfId="2" applyFont="1" applyFill="1" applyBorder="1" applyAlignment="1">
      <alignment horizontal="right" vertical="center" shrinkToFit="1"/>
    </xf>
    <xf numFmtId="38" fontId="12" fillId="0" borderId="50" xfId="2" applyFont="1" applyFill="1" applyBorder="1" applyAlignment="1">
      <alignment horizontal="right" vertical="center" shrinkToFit="1"/>
    </xf>
    <xf numFmtId="38" fontId="12" fillId="0" borderId="51" xfId="2" applyFont="1" applyFill="1" applyBorder="1" applyAlignment="1">
      <alignment horizontal="right" vertical="center" shrinkToFit="1"/>
    </xf>
    <xf numFmtId="38" fontId="12" fillId="0" borderId="49" xfId="2" applyNumberFormat="1" applyFont="1" applyFill="1" applyBorder="1" applyAlignment="1">
      <alignment horizontal="right" vertical="center" shrinkToFit="1"/>
    </xf>
    <xf numFmtId="38" fontId="12" fillId="0" borderId="50" xfId="2" applyNumberFormat="1" applyFont="1" applyFill="1" applyBorder="1" applyAlignment="1">
      <alignment horizontal="right" vertical="center" shrinkToFit="1"/>
    </xf>
    <xf numFmtId="38" fontId="12" fillId="0" borderId="51" xfId="2" applyNumberFormat="1" applyFont="1" applyFill="1" applyBorder="1" applyAlignment="1">
      <alignment horizontal="right" vertical="center" shrinkToFit="1"/>
    </xf>
    <xf numFmtId="176" fontId="12" fillId="0" borderId="46" xfId="2" applyNumberFormat="1" applyFont="1" applyFill="1" applyBorder="1" applyAlignment="1">
      <alignment horizontal="right" vertical="center" shrinkToFit="1"/>
    </xf>
    <xf numFmtId="38" fontId="12" fillId="0" borderId="45" xfId="2" applyFont="1" applyFill="1" applyBorder="1" applyAlignment="1">
      <alignment horizontal="right" vertical="center" shrinkToFit="1"/>
    </xf>
    <xf numFmtId="38" fontId="12" fillId="0" borderId="48" xfId="2" applyFont="1" applyFill="1" applyBorder="1" applyAlignment="1">
      <alignment horizontal="right" vertical="center" shrinkToFit="1"/>
    </xf>
    <xf numFmtId="38" fontId="12" fillId="0" borderId="47" xfId="2" applyFont="1" applyFill="1" applyBorder="1" applyAlignment="1">
      <alignment horizontal="right" vertical="center" shrinkToFit="1"/>
    </xf>
    <xf numFmtId="38" fontId="12" fillId="0" borderId="53" xfId="2" applyFont="1" applyFill="1" applyBorder="1" applyAlignment="1">
      <alignment horizontal="right" vertical="center" shrinkToFit="1"/>
    </xf>
    <xf numFmtId="38" fontId="12" fillId="0" borderId="52" xfId="2" applyFont="1" applyFill="1" applyBorder="1" applyAlignment="1">
      <alignment horizontal="right" vertical="center" shrinkToFit="1"/>
    </xf>
    <xf numFmtId="180" fontId="12" fillId="0" borderId="9" xfId="0" applyNumberFormat="1" applyFont="1" applyBorder="1" applyAlignment="1">
      <alignment horizontal="right" vertical="center" shrinkToFit="1"/>
    </xf>
    <xf numFmtId="180" fontId="12" fillId="0" borderId="7" xfId="0" applyNumberFormat="1" applyFont="1" applyBorder="1" applyAlignment="1">
      <alignment horizontal="right" vertical="center" shrinkToFit="1"/>
    </xf>
    <xf numFmtId="180" fontId="12" fillId="0" borderId="9" xfId="0" applyNumberFormat="1" applyFont="1" applyBorder="1" applyAlignment="1">
      <alignment vertical="center" shrinkToFit="1"/>
    </xf>
    <xf numFmtId="180" fontId="12" fillId="0" borderId="7" xfId="0" applyNumberFormat="1" applyFont="1" applyBorder="1" applyAlignment="1">
      <alignment vertical="center" shrinkToFit="1"/>
    </xf>
    <xf numFmtId="180" fontId="12" fillId="0" borderId="7" xfId="0" applyNumberFormat="1" applyFont="1" applyBorder="1" applyAlignment="1" applyProtection="1">
      <alignment vertical="center" shrinkToFit="1"/>
      <protection locked="0"/>
    </xf>
    <xf numFmtId="38" fontId="14" fillId="0" borderId="3" xfId="2" applyFont="1" applyFill="1" applyBorder="1" applyAlignment="1">
      <alignment vertical="center"/>
    </xf>
    <xf numFmtId="38" fontId="14" fillId="0" borderId="10" xfId="2" applyFont="1" applyFill="1" applyBorder="1" applyAlignment="1">
      <alignment vertical="center"/>
    </xf>
    <xf numFmtId="0" fontId="14" fillId="0" borderId="0" xfId="0" applyFont="1" applyFill="1" applyAlignment="1">
      <alignment vertical="center"/>
    </xf>
    <xf numFmtId="38" fontId="14" fillId="0" borderId="1" xfId="2" applyFont="1" applyFill="1" applyBorder="1" applyAlignment="1">
      <alignment horizontal="center" vertical="center"/>
    </xf>
    <xf numFmtId="38" fontId="14" fillId="0" borderId="14" xfId="2" applyFont="1" applyFill="1" applyBorder="1" applyAlignment="1">
      <alignment vertical="center" shrinkToFit="1"/>
    </xf>
    <xf numFmtId="38" fontId="14" fillId="0" borderId="9" xfId="2" applyFont="1" applyFill="1" applyBorder="1" applyAlignment="1">
      <alignment vertical="center" shrinkToFit="1"/>
    </xf>
    <xf numFmtId="176" fontId="14" fillId="0" borderId="9" xfId="2" applyNumberFormat="1" applyFont="1" applyFill="1" applyBorder="1" applyAlignment="1">
      <alignment vertical="center" shrinkToFit="1"/>
    </xf>
    <xf numFmtId="38" fontId="14" fillId="0" borderId="9" xfId="2" applyFont="1" applyFill="1" applyBorder="1" applyAlignment="1" applyProtection="1">
      <alignment vertical="center" shrinkToFit="1"/>
      <protection locked="0"/>
    </xf>
    <xf numFmtId="176" fontId="14" fillId="0" borderId="9" xfId="2" applyNumberFormat="1" applyFont="1" applyFill="1" applyBorder="1" applyAlignment="1">
      <alignment vertical="center"/>
    </xf>
    <xf numFmtId="38" fontId="14" fillId="0" borderId="9" xfId="2" applyFont="1" applyFill="1" applyBorder="1" applyAlignment="1" applyProtection="1">
      <alignment vertical="center"/>
      <protection locked="0"/>
    </xf>
    <xf numFmtId="0" fontId="9" fillId="0" borderId="0" xfId="2" applyNumberFormat="1" applyFont="1" applyFill="1" applyAlignment="1">
      <alignment vertical="center"/>
    </xf>
    <xf numFmtId="38" fontId="32" fillId="3" borderId="0" xfId="2" applyFont="1" applyFill="1" applyAlignment="1">
      <alignment vertical="center"/>
    </xf>
    <xf numFmtId="176" fontId="9" fillId="0" borderId="9" xfId="8" applyNumberFormat="1" applyFont="1" applyFill="1" applyBorder="1" applyAlignment="1">
      <alignment horizontal="right" vertical="center" shrinkToFit="1"/>
    </xf>
    <xf numFmtId="187" fontId="9" fillId="0" borderId="9" xfId="7" applyNumberFormat="1" applyFont="1" applyFill="1" applyBorder="1" applyAlignment="1">
      <alignment horizontal="right" vertical="center" shrinkToFit="1"/>
    </xf>
    <xf numFmtId="38" fontId="17" fillId="0" borderId="0" xfId="7" applyFont="1" applyAlignment="1">
      <alignment vertical="center"/>
    </xf>
    <xf numFmtId="189" fontId="10" fillId="0" borderId="0" xfId="2" applyNumberFormat="1" applyFont="1" applyFill="1" applyAlignment="1">
      <alignment vertical="center"/>
    </xf>
    <xf numFmtId="189" fontId="9" fillId="0" borderId="0" xfId="2" applyNumberFormat="1" applyFont="1" applyFill="1" applyAlignment="1">
      <alignment vertical="center"/>
    </xf>
    <xf numFmtId="189" fontId="9" fillId="0" borderId="0" xfId="2" applyNumberFormat="1" applyFont="1" applyFill="1" applyAlignment="1">
      <alignment horizontal="left" vertical="center"/>
    </xf>
    <xf numFmtId="189" fontId="0" fillId="0" borderId="0" xfId="0" applyNumberFormat="1" applyFill="1"/>
    <xf numFmtId="38" fontId="22" fillId="0" borderId="0" xfId="2" applyFont="1" applyFill="1" applyAlignment="1"/>
    <xf numFmtId="189" fontId="12" fillId="0" borderId="9" xfId="2" applyNumberFormat="1" applyFont="1" applyFill="1" applyBorder="1" applyAlignment="1" applyProtection="1">
      <alignment horizontal="right" vertical="center" shrinkToFit="1"/>
    </xf>
    <xf numFmtId="190" fontId="12" fillId="0" borderId="9" xfId="1" applyNumberFormat="1" applyFont="1" applyFill="1" applyBorder="1" applyAlignment="1" applyProtection="1">
      <alignment horizontal="right" vertical="center" shrinkToFit="1"/>
    </xf>
    <xf numFmtId="38" fontId="32" fillId="0" borderId="0" xfId="2" applyFont="1" applyFill="1"/>
    <xf numFmtId="38" fontId="32" fillId="0" borderId="0" xfId="2" applyNumberFormat="1" applyFont="1" applyFill="1"/>
    <xf numFmtId="176" fontId="32" fillId="0" borderId="0" xfId="2" applyNumberFormat="1" applyFont="1" applyFill="1"/>
    <xf numFmtId="38" fontId="9" fillId="0" borderId="6" xfId="7" applyFont="1" applyFill="1" applyBorder="1" applyAlignment="1">
      <alignment vertical="center"/>
    </xf>
    <xf numFmtId="38" fontId="9" fillId="0" borderId="6" xfId="7" applyFont="1" applyFill="1" applyBorder="1" applyAlignment="1">
      <alignment horizontal="center" vertical="center"/>
    </xf>
    <xf numFmtId="38" fontId="9" fillId="0" borderId="16" xfId="7" applyFont="1" applyFill="1" applyBorder="1" applyAlignment="1">
      <alignment horizontal="center" vertical="center"/>
    </xf>
    <xf numFmtId="38" fontId="9" fillId="0" borderId="7" xfId="7" applyFont="1" applyFill="1" applyBorder="1" applyAlignment="1">
      <alignment vertical="center"/>
    </xf>
    <xf numFmtId="38" fontId="9" fillId="0" borderId="8" xfId="7" applyFont="1" applyFill="1" applyBorder="1" applyAlignment="1">
      <alignment vertical="center"/>
    </xf>
    <xf numFmtId="38" fontId="34" fillId="0" borderId="0" xfId="2" applyFont="1" applyFill="1"/>
    <xf numFmtId="182" fontId="9" fillId="0" borderId="9" xfId="2" applyNumberFormat="1" applyFont="1" applyFill="1" applyBorder="1" applyAlignment="1">
      <alignment horizontal="right" vertical="center"/>
    </xf>
    <xf numFmtId="38" fontId="32" fillId="0" borderId="0" xfId="2" applyFont="1"/>
    <xf numFmtId="176" fontId="32" fillId="0" borderId="0" xfId="2" applyNumberFormat="1" applyFont="1"/>
    <xf numFmtId="181" fontId="17" fillId="0" borderId="0" xfId="2" applyNumberFormat="1" applyFont="1"/>
    <xf numFmtId="38" fontId="35" fillId="0" borderId="0" xfId="2" applyFont="1"/>
    <xf numFmtId="38" fontId="36" fillId="0" borderId="0" xfId="2" applyFont="1"/>
    <xf numFmtId="38" fontId="9" fillId="0" borderId="3" xfId="7" applyFont="1" applyBorder="1" applyAlignment="1">
      <alignment horizontal="center" vertical="center"/>
    </xf>
    <xf numFmtId="38" fontId="9" fillId="0" borderId="15" xfId="7" applyFont="1" applyFill="1" applyBorder="1" applyAlignment="1">
      <alignment horizontal="center" vertical="center"/>
    </xf>
    <xf numFmtId="38" fontId="9" fillId="0" borderId="4" xfId="7" applyFont="1" applyFill="1" applyBorder="1" applyAlignment="1">
      <alignment horizontal="center" vertical="center"/>
    </xf>
    <xf numFmtId="38" fontId="9" fillId="0" borderId="0" xfId="7" applyFont="1" applyFill="1" applyBorder="1" applyAlignment="1">
      <alignment vertical="center"/>
    </xf>
    <xf numFmtId="38" fontId="9" fillId="5" borderId="0" xfId="7" applyFont="1" applyFill="1" applyBorder="1" applyAlignment="1">
      <alignment vertical="center"/>
    </xf>
    <xf numFmtId="38" fontId="9" fillId="5" borderId="0" xfId="7" applyFont="1" applyFill="1" applyAlignment="1">
      <alignment vertical="center"/>
    </xf>
    <xf numFmtId="181" fontId="9" fillId="0" borderId="9" xfId="7" applyNumberFormat="1" applyFont="1" applyFill="1" applyBorder="1" applyAlignment="1">
      <alignment horizontal="right" vertical="center" shrinkToFit="1"/>
    </xf>
    <xf numFmtId="38" fontId="12" fillId="6" borderId="0" xfId="2" applyFont="1" applyFill="1" applyAlignment="1">
      <alignment vertical="center"/>
    </xf>
    <xf numFmtId="38" fontId="9" fillId="6" borderId="0" xfId="2" applyFont="1" applyFill="1" applyAlignment="1">
      <alignment vertical="center"/>
    </xf>
    <xf numFmtId="38" fontId="11" fillId="6" borderId="0" xfId="2" applyFont="1" applyFill="1" applyAlignment="1">
      <alignment vertical="center"/>
    </xf>
    <xf numFmtId="181" fontId="12" fillId="6" borderId="0" xfId="2" applyNumberFormat="1" applyFont="1" applyFill="1" applyAlignment="1">
      <alignment vertical="center"/>
    </xf>
    <xf numFmtId="191" fontId="12" fillId="6" borderId="0" xfId="2" applyNumberFormat="1" applyFont="1" applyFill="1" applyAlignment="1">
      <alignment vertical="center"/>
    </xf>
    <xf numFmtId="38" fontId="37" fillId="0" borderId="0" xfId="2" applyFont="1" applyAlignment="1">
      <alignment vertical="center"/>
    </xf>
    <xf numFmtId="40" fontId="11" fillId="0" borderId="0" xfId="2" applyNumberFormat="1" applyFont="1" applyAlignment="1">
      <alignment vertical="center"/>
    </xf>
    <xf numFmtId="38" fontId="38" fillId="0" borderId="0" xfId="2" applyFont="1" applyAlignment="1">
      <alignment vertical="center"/>
    </xf>
    <xf numFmtId="178" fontId="11" fillId="0" borderId="0" xfId="2" applyNumberFormat="1" applyFont="1" applyAlignment="1">
      <alignment vertical="center"/>
    </xf>
    <xf numFmtId="192" fontId="12" fillId="0" borderId="0" xfId="2" applyNumberFormat="1" applyFont="1" applyAlignment="1">
      <alignment vertical="center"/>
    </xf>
    <xf numFmtId="38" fontId="9" fillId="0" borderId="9" xfId="2" applyFont="1" applyFill="1" applyBorder="1" applyAlignment="1">
      <alignment horizontal="center" vertical="center"/>
    </xf>
    <xf numFmtId="38" fontId="9" fillId="0" borderId="5" xfId="2" applyFont="1" applyFill="1" applyBorder="1" applyAlignment="1">
      <alignment horizontal="center" vertical="center"/>
    </xf>
    <xf numFmtId="38" fontId="9" fillId="0" borderId="7" xfId="2" applyFont="1" applyFill="1" applyBorder="1" applyAlignment="1">
      <alignment horizontal="center" vertical="center"/>
    </xf>
    <xf numFmtId="38" fontId="9" fillId="0" borderId="1" xfId="2" applyFont="1" applyFill="1" applyBorder="1" applyAlignment="1">
      <alignment horizontal="center" vertical="center"/>
    </xf>
    <xf numFmtId="38" fontId="9" fillId="0" borderId="6" xfId="2" applyFont="1" applyFill="1" applyBorder="1" applyAlignment="1">
      <alignment horizontal="center" vertical="center"/>
    </xf>
    <xf numFmtId="182" fontId="12" fillId="0" borderId="9" xfId="2" applyNumberFormat="1" applyFont="1" applyFill="1" applyBorder="1" applyAlignment="1">
      <alignment vertical="center" shrinkToFit="1"/>
    </xf>
    <xf numFmtId="38" fontId="9" fillId="0" borderId="2" xfId="2" applyFont="1" applyFill="1" applyBorder="1" applyAlignment="1">
      <alignment vertical="center"/>
    </xf>
    <xf numFmtId="38" fontId="9" fillId="0" borderId="15" xfId="2" applyFont="1" applyFill="1" applyBorder="1" applyAlignment="1">
      <alignment vertical="center"/>
    </xf>
    <xf numFmtId="38" fontId="9" fillId="0" borderId="10" xfId="2" applyFont="1" applyFill="1" applyBorder="1" applyAlignment="1">
      <alignment vertical="center"/>
    </xf>
    <xf numFmtId="38" fontId="9" fillId="0" borderId="11" xfId="2" applyFont="1" applyFill="1" applyBorder="1" applyAlignment="1">
      <alignment vertical="center"/>
    </xf>
    <xf numFmtId="38" fontId="9" fillId="0" borderId="8" xfId="2" applyFont="1" applyFill="1" applyBorder="1" applyAlignment="1">
      <alignment horizontal="center" vertical="center" shrinkToFit="1"/>
    </xf>
    <xf numFmtId="38" fontId="9" fillId="0" borderId="1" xfId="2" applyFont="1" applyFill="1" applyBorder="1" applyAlignment="1">
      <alignment vertical="center"/>
    </xf>
    <xf numFmtId="38" fontId="9" fillId="0" borderId="1" xfId="2" applyFont="1" applyFill="1" applyBorder="1" applyAlignment="1">
      <alignment vertical="center" shrinkToFit="1"/>
    </xf>
    <xf numFmtId="176" fontId="9" fillId="0" borderId="5" xfId="2" applyNumberFormat="1" applyFont="1" applyFill="1" applyBorder="1" applyAlignment="1">
      <alignment vertical="center" shrinkToFit="1"/>
    </xf>
    <xf numFmtId="38" fontId="9" fillId="0" borderId="5" xfId="2" applyFont="1" applyFill="1" applyBorder="1" applyAlignment="1">
      <alignment vertical="center" shrinkToFit="1"/>
    </xf>
    <xf numFmtId="38" fontId="9" fillId="0" borderId="7" xfId="2" applyFont="1" applyFill="1" applyBorder="1" applyAlignment="1">
      <alignment vertical="center" shrinkToFit="1"/>
    </xf>
    <xf numFmtId="38" fontId="9" fillId="0" borderId="7" xfId="2" applyFont="1" applyFill="1" applyBorder="1" applyAlignment="1">
      <alignment vertical="center"/>
    </xf>
    <xf numFmtId="38" fontId="9" fillId="0" borderId="13" xfId="2" applyFont="1" applyFill="1" applyBorder="1" applyAlignment="1">
      <alignment vertical="center" shrinkToFit="1"/>
    </xf>
    <xf numFmtId="38" fontId="9" fillId="0" borderId="14" xfId="2" applyFont="1" applyFill="1" applyBorder="1" applyAlignment="1">
      <alignment vertical="center" shrinkToFit="1"/>
    </xf>
    <xf numFmtId="38" fontId="9" fillId="0" borderId="42" xfId="2" applyFont="1" applyFill="1" applyBorder="1" applyAlignment="1">
      <alignment vertical="center" shrinkToFit="1"/>
    </xf>
    <xf numFmtId="176" fontId="9" fillId="0" borderId="38" xfId="2" applyNumberFormat="1" applyFont="1" applyFill="1" applyBorder="1" applyAlignment="1">
      <alignment vertical="center" shrinkToFit="1"/>
    </xf>
    <xf numFmtId="38" fontId="9" fillId="0" borderId="2" xfId="2" applyFont="1" applyFill="1" applyBorder="1" applyAlignment="1">
      <alignment vertical="center" shrinkToFit="1"/>
    </xf>
    <xf numFmtId="176" fontId="9" fillId="0" borderId="1" xfId="2" applyNumberFormat="1" applyFont="1" applyFill="1" applyBorder="1" applyAlignment="1">
      <alignment vertical="center" shrinkToFit="1"/>
    </xf>
    <xf numFmtId="38" fontId="9" fillId="0" borderId="6" xfId="2" applyFont="1" applyFill="1" applyBorder="1" applyAlignment="1">
      <alignment vertical="center" shrinkToFit="1"/>
    </xf>
    <xf numFmtId="38" fontId="9" fillId="0" borderId="8" xfId="2" applyFont="1" applyFill="1" applyBorder="1" applyAlignment="1">
      <alignment vertical="center" shrinkToFit="1"/>
    </xf>
    <xf numFmtId="176" fontId="9" fillId="0" borderId="7" xfId="2" applyNumberFormat="1" applyFont="1" applyFill="1" applyBorder="1" applyAlignment="1">
      <alignment vertical="center" shrinkToFit="1"/>
    </xf>
    <xf numFmtId="38" fontId="9" fillId="0" borderId="38" xfId="2" applyFont="1" applyFill="1" applyBorder="1" applyAlignment="1">
      <alignment vertical="center" shrinkToFit="1"/>
    </xf>
    <xf numFmtId="38" fontId="31" fillId="0" borderId="0" xfId="2" applyFont="1"/>
    <xf numFmtId="38" fontId="39" fillId="0" borderId="0" xfId="2" applyFont="1" applyAlignment="1">
      <alignment vertical="center"/>
    </xf>
    <xf numFmtId="38" fontId="22" fillId="0" borderId="0" xfId="2" applyFont="1" applyAlignment="1">
      <alignment vertical="center"/>
    </xf>
    <xf numFmtId="40" fontId="12" fillId="0" borderId="0" xfId="2" applyNumberFormat="1" applyFont="1" applyAlignment="1">
      <alignment vertical="center"/>
    </xf>
    <xf numFmtId="178" fontId="12" fillId="0" borderId="0" xfId="2" applyNumberFormat="1" applyFont="1" applyAlignment="1">
      <alignment vertical="center"/>
    </xf>
    <xf numFmtId="176" fontId="9" fillId="0" borderId="16" xfId="7" applyNumberFormat="1" applyFont="1" applyFill="1" applyBorder="1" applyAlignment="1">
      <alignment vertical="center"/>
    </xf>
    <xf numFmtId="182" fontId="34" fillId="0" borderId="44" xfId="2" applyNumberFormat="1" applyFont="1" applyFill="1" applyBorder="1" applyAlignment="1">
      <alignment horizontal="right" vertical="center" shrinkToFit="1"/>
    </xf>
    <xf numFmtId="38" fontId="9" fillId="0" borderId="0" xfId="7" applyFont="1" applyBorder="1" applyAlignment="1">
      <alignment horizontal="center" vertical="center"/>
    </xf>
    <xf numFmtId="38" fontId="11" fillId="0" borderId="0" xfId="2" applyFont="1" applyFill="1" applyBorder="1" applyAlignment="1">
      <alignment horizontal="center" vertical="center"/>
    </xf>
    <xf numFmtId="38" fontId="11" fillId="0" borderId="0" xfId="2" applyFont="1" applyFill="1" applyBorder="1" applyAlignment="1">
      <alignment horizontal="distributed" vertical="center"/>
    </xf>
    <xf numFmtId="38" fontId="12" fillId="0" borderId="0" xfId="2" applyFont="1" applyFill="1" applyBorder="1" applyAlignment="1">
      <alignment horizontal="right" vertical="center" shrinkToFit="1"/>
    </xf>
    <xf numFmtId="38" fontId="11" fillId="0" borderId="0" xfId="2" applyFont="1" applyFill="1" applyBorder="1"/>
    <xf numFmtId="38" fontId="11" fillId="0" borderId="0" xfId="2" applyFont="1" applyFill="1" applyBorder="1" applyAlignment="1">
      <alignment horizontal="center" vertical="center" shrinkToFit="1"/>
    </xf>
    <xf numFmtId="176" fontId="12" fillId="0" borderId="0" xfId="2" applyNumberFormat="1" applyFont="1" applyFill="1" applyBorder="1" applyAlignment="1">
      <alignment horizontal="right" vertical="center"/>
    </xf>
    <xf numFmtId="176" fontId="12" fillId="0" borderId="0" xfId="2" applyNumberFormat="1" applyFont="1" applyFill="1" applyBorder="1" applyAlignment="1">
      <alignment horizontal="right" vertical="center" shrinkToFit="1"/>
    </xf>
    <xf numFmtId="38" fontId="12" fillId="0" borderId="0" xfId="2" applyFont="1" applyFill="1" applyBorder="1" applyAlignment="1">
      <alignment horizontal="right" vertical="center"/>
    </xf>
    <xf numFmtId="38" fontId="11" fillId="0" borderId="0" xfId="2" applyFont="1" applyFill="1" applyBorder="1" applyAlignment="1">
      <alignment vertical="center" shrinkToFit="1"/>
    </xf>
    <xf numFmtId="176" fontId="11" fillId="0" borderId="0" xfId="7" applyNumberFormat="1" applyFont="1" applyBorder="1" applyAlignment="1">
      <alignment vertical="center" wrapText="1"/>
    </xf>
    <xf numFmtId="38" fontId="9" fillId="5" borderId="0" xfId="7" applyFont="1" applyFill="1" applyBorder="1" applyAlignment="1">
      <alignment horizontal="center" vertical="center"/>
    </xf>
    <xf numFmtId="38" fontId="9" fillId="0" borderId="0" xfId="7" applyFont="1" applyBorder="1" applyAlignment="1">
      <alignment horizontal="center" vertical="center" wrapText="1" shrinkToFit="1"/>
    </xf>
    <xf numFmtId="41" fontId="9" fillId="0" borderId="0" xfId="7" applyNumberFormat="1" applyFont="1" applyFill="1" applyBorder="1" applyAlignment="1">
      <alignment horizontal="right" vertical="center" shrinkToFit="1"/>
    </xf>
    <xf numFmtId="176" fontId="9" fillId="0" borderId="0" xfId="8" applyNumberFormat="1" applyFont="1" applyBorder="1" applyAlignment="1">
      <alignment horizontal="right" vertical="center" shrinkToFit="1"/>
    </xf>
    <xf numFmtId="41" fontId="9" fillId="5" borderId="0" xfId="7" applyNumberFormat="1" applyFont="1" applyFill="1" applyBorder="1" applyAlignment="1">
      <alignment horizontal="right" vertical="center" shrinkToFit="1"/>
    </xf>
    <xf numFmtId="183" fontId="9" fillId="0" borderId="0" xfId="7" applyNumberFormat="1" applyFont="1" applyBorder="1" applyAlignment="1">
      <alignment horizontal="right" vertical="center" shrinkToFit="1"/>
    </xf>
    <xf numFmtId="183" fontId="9" fillId="5" borderId="0" xfId="7" applyNumberFormat="1" applyFont="1" applyFill="1" applyBorder="1" applyAlignment="1">
      <alignment horizontal="right" vertical="center" shrinkToFit="1"/>
    </xf>
    <xf numFmtId="38" fontId="9" fillId="0" borderId="0" xfId="7" applyFont="1" applyFill="1" applyBorder="1" applyAlignment="1">
      <alignment horizontal="center" vertical="center"/>
    </xf>
    <xf numFmtId="38" fontId="11" fillId="0" borderId="0" xfId="7" applyFont="1" applyFill="1" applyBorder="1" applyAlignment="1">
      <alignment horizontal="center" vertical="center"/>
    </xf>
    <xf numFmtId="183" fontId="9" fillId="0" borderId="0" xfId="7" applyNumberFormat="1" applyFont="1" applyFill="1" applyBorder="1" applyAlignment="1">
      <alignment horizontal="right" vertical="center" shrinkToFit="1"/>
    </xf>
    <xf numFmtId="38" fontId="11" fillId="0" borderId="0" xfId="7" applyFont="1" applyBorder="1" applyAlignment="1">
      <alignment horizontal="center" vertical="center"/>
    </xf>
    <xf numFmtId="38" fontId="9" fillId="0" borderId="6" xfId="2" applyFont="1" applyFill="1" applyBorder="1" applyAlignment="1">
      <alignment horizontal="center" vertical="center"/>
    </xf>
    <xf numFmtId="190" fontId="12" fillId="0" borderId="9" xfId="1" applyNumberFormat="1" applyFont="1" applyBorder="1" applyAlignment="1" applyProtection="1">
      <alignment horizontal="right" vertical="center" shrinkToFit="1"/>
    </xf>
    <xf numFmtId="38" fontId="11" fillId="0" borderId="11" xfId="2" applyFont="1" applyFill="1" applyBorder="1" applyAlignment="1">
      <alignment horizontal="center" vertical="center"/>
    </xf>
    <xf numFmtId="38" fontId="11" fillId="0" borderId="9" xfId="2" applyFont="1" applyFill="1" applyBorder="1" applyAlignment="1">
      <alignment horizontal="distributed" vertical="center" wrapText="1" shrinkToFit="1"/>
    </xf>
    <xf numFmtId="38" fontId="9" fillId="0" borderId="6" xfId="2" applyFont="1" applyFill="1" applyBorder="1" applyAlignment="1">
      <alignment horizontal="center" vertical="center"/>
    </xf>
    <xf numFmtId="38" fontId="9" fillId="0" borderId="6" xfId="2" applyFont="1" applyFill="1" applyBorder="1" applyAlignment="1">
      <alignment horizontal="center" vertical="center"/>
    </xf>
    <xf numFmtId="38" fontId="9" fillId="0" borderId="6" xfId="2" applyFont="1" applyFill="1" applyBorder="1" applyAlignment="1">
      <alignment horizontal="center" vertical="center"/>
    </xf>
    <xf numFmtId="38" fontId="9" fillId="0" borderId="9" xfId="2" applyFont="1" applyFill="1" applyBorder="1" applyAlignment="1">
      <alignment horizontal="center" vertical="center"/>
    </xf>
    <xf numFmtId="38" fontId="9" fillId="0" borderId="5" xfId="2" applyFont="1" applyFill="1" applyBorder="1" applyAlignment="1">
      <alignment horizontal="center" vertical="center"/>
    </xf>
    <xf numFmtId="38" fontId="9" fillId="0" borderId="7" xfId="2" applyFont="1" applyFill="1" applyBorder="1" applyAlignment="1">
      <alignment horizontal="center" vertical="center"/>
    </xf>
    <xf numFmtId="38" fontId="9" fillId="0" borderId="1" xfId="2" applyFont="1" applyFill="1" applyBorder="1" applyAlignment="1">
      <alignment horizontal="center" vertical="center"/>
    </xf>
    <xf numFmtId="38" fontId="9" fillId="0" borderId="6" xfId="2" applyFont="1" applyFill="1" applyBorder="1" applyAlignment="1">
      <alignment horizontal="center" vertical="center"/>
    </xf>
    <xf numFmtId="38" fontId="11" fillId="0" borderId="9" xfId="2" applyFont="1" applyBorder="1" applyAlignment="1">
      <alignment horizontal="distributed" vertical="center"/>
    </xf>
    <xf numFmtId="41" fontId="9" fillId="0" borderId="9" xfId="2" applyNumberFormat="1" applyFont="1" applyFill="1" applyBorder="1" applyAlignment="1">
      <alignment horizontal="right" vertical="center" shrinkToFit="1"/>
    </xf>
    <xf numFmtId="176" fontId="9" fillId="0" borderId="0" xfId="2" applyNumberFormat="1" applyFont="1" applyFill="1" applyBorder="1" applyAlignment="1">
      <alignment vertical="center"/>
    </xf>
    <xf numFmtId="182" fontId="34" fillId="0" borderId="9" xfId="2" applyNumberFormat="1" applyFont="1" applyFill="1" applyBorder="1" applyAlignment="1">
      <alignment horizontal="right" vertical="center" shrinkToFit="1"/>
    </xf>
    <xf numFmtId="188" fontId="9" fillId="0" borderId="9" xfId="7" applyNumberFormat="1" applyFont="1" applyFill="1" applyBorder="1" applyAlignment="1">
      <alignment horizontal="right" vertical="center" shrinkToFit="1"/>
    </xf>
    <xf numFmtId="193" fontId="9" fillId="0" borderId="9" xfId="7" applyNumberFormat="1" applyFont="1" applyFill="1" applyBorder="1" applyAlignment="1">
      <alignment horizontal="right" vertical="center" shrinkToFit="1"/>
    </xf>
    <xf numFmtId="42" fontId="12" fillId="0" borderId="9" xfId="2" applyNumberFormat="1" applyFont="1" applyBorder="1" applyAlignment="1">
      <alignment horizontal="right" vertical="center" shrinkToFit="1"/>
    </xf>
    <xf numFmtId="38" fontId="9" fillId="0" borderId="5" xfId="2" applyFont="1" applyFill="1" applyBorder="1" applyAlignment="1">
      <alignment horizontal="center" vertical="center"/>
    </xf>
    <xf numFmtId="49" fontId="14" fillId="0" borderId="7" xfId="2" applyNumberFormat="1" applyFont="1" applyFill="1" applyBorder="1" applyAlignment="1">
      <alignment horizontal="center" vertical="center"/>
    </xf>
    <xf numFmtId="38" fontId="10" fillId="0" borderId="9" xfId="7" applyFont="1" applyFill="1" applyBorder="1" applyAlignment="1">
      <alignment horizontal="center" vertical="center"/>
    </xf>
    <xf numFmtId="0" fontId="9" fillId="0" borderId="7" xfId="0" applyFont="1" applyFill="1" applyBorder="1" applyAlignment="1">
      <alignment horizontal="center" vertical="center"/>
    </xf>
    <xf numFmtId="38" fontId="31" fillId="0" borderId="0" xfId="2" applyFont="1" applyAlignment="1">
      <alignment horizontal="center"/>
    </xf>
    <xf numFmtId="38" fontId="20" fillId="0" borderId="0" xfId="2" applyFont="1" applyAlignment="1">
      <alignment horizontal="center" vertical="center"/>
    </xf>
    <xf numFmtId="38" fontId="9" fillId="0" borderId="9" xfId="2" applyFont="1" applyFill="1" applyBorder="1" applyAlignment="1">
      <alignment horizontal="center" vertical="center"/>
    </xf>
    <xf numFmtId="38" fontId="9" fillId="0" borderId="9" xfId="2" applyFont="1" applyBorder="1" applyAlignment="1">
      <alignment horizontal="center"/>
    </xf>
    <xf numFmtId="38" fontId="9" fillId="0" borderId="14" xfId="2" applyFont="1" applyBorder="1" applyAlignment="1">
      <alignment horizontal="center"/>
    </xf>
    <xf numFmtId="0" fontId="20" fillId="0" borderId="0" xfId="0" applyFont="1" applyAlignment="1">
      <alignment horizontal="center" vertical="center"/>
    </xf>
    <xf numFmtId="38" fontId="9" fillId="0" borderId="9" xfId="2" applyFont="1" applyFill="1" applyBorder="1" applyAlignment="1">
      <alignment horizontal="center" vertical="center" wrapText="1"/>
    </xf>
    <xf numFmtId="38" fontId="9" fillId="0" borderId="43" xfId="2" applyFont="1" applyFill="1" applyBorder="1" applyAlignment="1">
      <alignment horizontal="center" vertical="center" wrapText="1"/>
    </xf>
    <xf numFmtId="38" fontId="9" fillId="0" borderId="43" xfId="2" applyFont="1" applyFill="1" applyBorder="1" applyAlignment="1">
      <alignment horizontal="center" vertical="center"/>
    </xf>
    <xf numFmtId="38" fontId="10" fillId="0" borderId="15" xfId="2" applyFont="1" applyFill="1" applyBorder="1" applyAlignment="1">
      <alignment horizontal="center" vertical="center" wrapText="1"/>
    </xf>
    <xf numFmtId="38" fontId="9" fillId="0" borderId="15" xfId="2" applyFont="1" applyFill="1" applyBorder="1" applyAlignment="1">
      <alignment horizontal="center" vertical="center" wrapText="1"/>
    </xf>
    <xf numFmtId="38" fontId="15" fillId="0" borderId="0" xfId="2" applyFont="1" applyAlignment="1">
      <alignment horizontal="center" vertical="center"/>
    </xf>
    <xf numFmtId="38" fontId="9" fillId="0" borderId="5" xfId="2" applyFont="1" applyBorder="1" applyAlignment="1">
      <alignment horizontal="center" vertic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1" xfId="2" applyFont="1" applyBorder="1" applyAlignment="1">
      <alignment horizontal="center" vertical="center"/>
    </xf>
    <xf numFmtId="38" fontId="9" fillId="0" borderId="42" xfId="2" applyFont="1" applyFill="1" applyBorder="1" applyAlignment="1">
      <alignment horizontal="center" vertical="center" shrinkToFit="1"/>
    </xf>
    <xf numFmtId="38" fontId="9" fillId="0" borderId="56" xfId="2" applyFont="1" applyFill="1" applyBorder="1" applyAlignment="1">
      <alignment horizontal="center" vertical="center" shrinkToFit="1"/>
    </xf>
    <xf numFmtId="38" fontId="9" fillId="0" borderId="57" xfId="2" applyFont="1" applyFill="1" applyBorder="1" applyAlignment="1">
      <alignment horizontal="center" vertical="center" shrinkToFit="1"/>
    </xf>
    <xf numFmtId="38" fontId="9" fillId="0" borderId="14" xfId="2" applyFont="1" applyFill="1" applyBorder="1" applyAlignment="1">
      <alignment horizontal="distributed" vertical="center"/>
    </xf>
    <xf numFmtId="38" fontId="9" fillId="0" borderId="15" xfId="2" applyFont="1" applyFill="1" applyBorder="1" applyAlignment="1">
      <alignment horizontal="distributed" vertical="center"/>
    </xf>
    <xf numFmtId="38" fontId="9" fillId="0" borderId="2" xfId="2" applyFont="1" applyFill="1" applyBorder="1" applyAlignment="1">
      <alignment horizontal="distributed" vertical="center"/>
    </xf>
    <xf numFmtId="0" fontId="12" fillId="0" borderId="14" xfId="2" applyNumberFormat="1" applyFont="1" applyFill="1" applyBorder="1" applyAlignment="1">
      <alignment horizontal="center" vertical="center"/>
    </xf>
    <xf numFmtId="0" fontId="12" fillId="0" borderId="13" xfId="2" applyNumberFormat="1" applyFont="1" applyFill="1" applyBorder="1" applyAlignment="1">
      <alignment horizontal="center" vertical="center"/>
    </xf>
    <xf numFmtId="0" fontId="12" fillId="0" borderId="15" xfId="2" applyNumberFormat="1" applyFont="1" applyFill="1" applyBorder="1" applyAlignment="1">
      <alignment horizontal="center" vertical="center"/>
    </xf>
    <xf numFmtId="38" fontId="12" fillId="0" borderId="1" xfId="2" applyFont="1" applyFill="1" applyBorder="1" applyAlignment="1">
      <alignment horizontal="center" vertical="center" wrapText="1"/>
    </xf>
    <xf numFmtId="38" fontId="12" fillId="0" borderId="5" xfId="2" applyFont="1" applyFill="1" applyBorder="1" applyAlignment="1">
      <alignment horizontal="center" vertical="center" wrapText="1"/>
    </xf>
    <xf numFmtId="38" fontId="9" fillId="0" borderId="6" xfId="2" applyFont="1" applyFill="1" applyBorder="1" applyAlignment="1">
      <alignment horizontal="center" vertical="center" wrapText="1"/>
    </xf>
    <xf numFmtId="38" fontId="9" fillId="0" borderId="10" xfId="2" applyFont="1" applyFill="1" applyBorder="1" applyAlignment="1">
      <alignment horizontal="center" vertical="center" wrapText="1"/>
    </xf>
    <xf numFmtId="38" fontId="12" fillId="0" borderId="14" xfId="2" applyFont="1" applyFill="1" applyBorder="1" applyAlignment="1">
      <alignment horizontal="center" vertical="center"/>
    </xf>
    <xf numFmtId="38" fontId="12" fillId="0" borderId="13" xfId="2" applyFont="1" applyFill="1" applyBorder="1" applyAlignment="1">
      <alignment horizontal="center" vertical="center"/>
    </xf>
    <xf numFmtId="38" fontId="12" fillId="0" borderId="15" xfId="2" applyFont="1" applyFill="1" applyBorder="1" applyAlignment="1">
      <alignment horizontal="center" vertical="center"/>
    </xf>
    <xf numFmtId="38" fontId="12" fillId="0" borderId="5" xfId="2" applyFont="1" applyFill="1" applyBorder="1" applyAlignment="1">
      <alignment horizontal="center" vertical="center"/>
    </xf>
    <xf numFmtId="0" fontId="14" fillId="0" borderId="0" xfId="2" applyNumberFormat="1" applyFont="1" applyFill="1" applyBorder="1" applyAlignment="1">
      <alignment horizontal="center" vertical="center"/>
    </xf>
    <xf numFmtId="38" fontId="14" fillId="0" borderId="0" xfId="2" applyFont="1" applyFill="1" applyAlignment="1">
      <alignment horizontal="left" vertical="center" shrinkToFit="1"/>
    </xf>
    <xf numFmtId="0" fontId="14" fillId="0" borderId="0" xfId="2" applyNumberFormat="1" applyFont="1" applyFill="1" applyAlignment="1">
      <alignment horizontal="left" vertical="center" shrinkToFit="1"/>
    </xf>
    <xf numFmtId="38" fontId="14" fillId="0" borderId="16" xfId="2" applyFont="1" applyFill="1" applyBorder="1" applyAlignment="1">
      <alignment horizontal="center" vertical="center"/>
    </xf>
    <xf numFmtId="38" fontId="14" fillId="0" borderId="0" xfId="2" applyFont="1" applyFill="1" applyBorder="1" applyAlignment="1">
      <alignment horizontal="center" vertical="center"/>
    </xf>
    <xf numFmtId="38" fontId="11" fillId="0" borderId="0" xfId="2" applyFont="1" applyFill="1" applyBorder="1" applyAlignment="1">
      <alignment horizontal="distributed" vertical="center"/>
    </xf>
    <xf numFmtId="38" fontId="11" fillId="0" borderId="0" xfId="2" applyFont="1" applyFill="1" applyBorder="1" applyAlignment="1">
      <alignment horizontal="distributed" vertical="center" wrapText="1"/>
    </xf>
    <xf numFmtId="38" fontId="11" fillId="0" borderId="0" xfId="2" applyFont="1" applyFill="1" applyBorder="1" applyAlignment="1">
      <alignment horizontal="center" vertical="center"/>
    </xf>
    <xf numFmtId="0" fontId="0" fillId="0" borderId="0" xfId="0" applyBorder="1" applyAlignment="1">
      <alignment horizontal="center" vertical="center"/>
    </xf>
    <xf numFmtId="38" fontId="11" fillId="0" borderId="2" xfId="2" applyFont="1" applyFill="1" applyBorder="1" applyAlignment="1">
      <alignment horizontal="distributed" vertical="center"/>
    </xf>
    <xf numFmtId="38" fontId="11" fillId="0" borderId="25" xfId="2" applyFont="1" applyFill="1" applyBorder="1" applyAlignment="1">
      <alignment horizontal="distributed" vertical="center"/>
    </xf>
    <xf numFmtId="38" fontId="20" fillId="0" borderId="0" xfId="2" applyFont="1" applyAlignment="1" applyProtection="1">
      <alignment horizontal="center" vertical="center"/>
      <protection locked="0"/>
    </xf>
    <xf numFmtId="38" fontId="20" fillId="0" borderId="0" xfId="2" applyFont="1" applyAlignment="1">
      <alignment horizontal="center"/>
    </xf>
    <xf numFmtId="38" fontId="11" fillId="0" borderId="2" xfId="2" applyFont="1" applyFill="1" applyBorder="1" applyAlignment="1">
      <alignment horizontal="center" vertical="center"/>
    </xf>
    <xf numFmtId="38" fontId="11" fillId="0" borderId="4" xfId="2" applyFont="1" applyFill="1" applyBorder="1" applyAlignment="1">
      <alignment horizontal="center" vertical="center"/>
    </xf>
    <xf numFmtId="38" fontId="11" fillId="0" borderId="8" xfId="2" applyFont="1" applyFill="1" applyBorder="1" applyAlignment="1">
      <alignment horizontal="center" vertical="center"/>
    </xf>
    <xf numFmtId="38" fontId="11" fillId="0" borderId="11" xfId="2" applyFont="1" applyFill="1" applyBorder="1" applyAlignment="1">
      <alignment horizontal="center" vertical="center"/>
    </xf>
    <xf numFmtId="38" fontId="11" fillId="0" borderId="13" xfId="2" applyFont="1"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38" fontId="11" fillId="0" borderId="4" xfId="2" applyFont="1" applyFill="1" applyBorder="1" applyAlignment="1">
      <alignment horizontal="distributed" vertical="center"/>
    </xf>
    <xf numFmtId="38" fontId="11" fillId="0" borderId="2" xfId="2" applyFont="1" applyFill="1" applyBorder="1" applyAlignment="1">
      <alignment horizontal="distributed" vertical="center" wrapText="1"/>
    </xf>
    <xf numFmtId="38" fontId="11" fillId="0" borderId="54" xfId="2" applyFont="1" applyFill="1" applyBorder="1" applyAlignment="1">
      <alignment horizontal="distributed" vertical="center"/>
    </xf>
    <xf numFmtId="38" fontId="11" fillId="0" borderId="55" xfId="2" applyFont="1" applyFill="1" applyBorder="1" applyAlignment="1">
      <alignment horizontal="distributed" vertical="center"/>
    </xf>
    <xf numFmtId="38" fontId="15" fillId="0" borderId="0" xfId="2" applyFont="1" applyAlignment="1" applyProtection="1">
      <alignment horizontal="center" vertical="center"/>
      <protection locked="0"/>
    </xf>
    <xf numFmtId="38" fontId="10" fillId="0" borderId="1" xfId="2" applyFont="1" applyFill="1" applyBorder="1" applyAlignment="1">
      <alignment horizontal="center" vertical="center" wrapText="1"/>
    </xf>
    <xf numFmtId="38" fontId="10" fillId="0" borderId="5" xfId="2" applyFont="1" applyFill="1" applyBorder="1" applyAlignment="1">
      <alignment horizontal="center" vertical="center"/>
    </xf>
    <xf numFmtId="38" fontId="10" fillId="0" borderId="1" xfId="2" applyFont="1" applyFill="1" applyBorder="1" applyAlignment="1">
      <alignment horizontal="center" vertical="center"/>
    </xf>
    <xf numFmtId="38" fontId="14" fillId="0" borderId="5" xfId="2" applyFont="1" applyFill="1" applyBorder="1" applyAlignment="1">
      <alignment horizontal="center" vertical="center"/>
    </xf>
    <xf numFmtId="38" fontId="14" fillId="0" borderId="7" xfId="2" applyFont="1" applyFill="1" applyBorder="1" applyAlignment="1">
      <alignment horizontal="center" vertical="center"/>
    </xf>
    <xf numFmtId="38" fontId="14" fillId="0" borderId="2" xfId="2" applyFont="1" applyFill="1" applyBorder="1" applyAlignment="1">
      <alignment horizontal="distributed" vertical="center" wrapText="1"/>
    </xf>
    <xf numFmtId="38" fontId="14" fillId="0" borderId="6" xfId="2" applyFont="1" applyFill="1" applyBorder="1" applyAlignment="1">
      <alignment horizontal="distributed" vertical="center"/>
    </xf>
    <xf numFmtId="38" fontId="14" fillId="0" borderId="1" xfId="2" applyFont="1" applyFill="1" applyBorder="1" applyAlignment="1">
      <alignment horizontal="center" vertical="center"/>
    </xf>
    <xf numFmtId="38" fontId="9" fillId="0" borderId="1" xfId="2" applyFont="1" applyFill="1" applyBorder="1" applyAlignment="1">
      <alignment horizontal="center" vertical="center" wrapText="1"/>
    </xf>
    <xf numFmtId="38" fontId="9" fillId="0" borderId="5" xfId="2" applyFont="1" applyFill="1" applyBorder="1" applyAlignment="1">
      <alignment horizontal="center" vertical="center"/>
    </xf>
    <xf numFmtId="38" fontId="9" fillId="0" borderId="7" xfId="2" applyFont="1" applyFill="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0" fillId="0" borderId="7" xfId="2" applyFont="1" applyBorder="1" applyAlignment="1">
      <alignment horizontal="center" vertical="center"/>
    </xf>
    <xf numFmtId="38" fontId="9" fillId="3" borderId="14" xfId="2" applyFont="1" applyFill="1" applyBorder="1" applyAlignment="1">
      <alignment horizontal="center" vertical="center"/>
    </xf>
    <xf numFmtId="38" fontId="9" fillId="3" borderId="13" xfId="2" applyFont="1" applyFill="1" applyBorder="1" applyAlignment="1">
      <alignment horizontal="center" vertical="center"/>
    </xf>
    <xf numFmtId="38" fontId="9" fillId="3" borderId="15" xfId="2" applyFont="1" applyFill="1" applyBorder="1" applyAlignment="1">
      <alignment horizontal="center" vertical="center"/>
    </xf>
    <xf numFmtId="38" fontId="9" fillId="3" borderId="16" xfId="2" applyFont="1" applyFill="1" applyBorder="1" applyAlignment="1">
      <alignment vertical="center"/>
    </xf>
    <xf numFmtId="0" fontId="9" fillId="3" borderId="6" xfId="2" applyNumberFormat="1" applyFont="1" applyFill="1" applyBorder="1" applyAlignment="1">
      <alignment horizontal="center" vertical="center" wrapText="1"/>
    </xf>
    <xf numFmtId="0" fontId="9" fillId="3" borderId="0" xfId="2" applyNumberFormat="1" applyFont="1" applyFill="1" applyBorder="1" applyAlignment="1">
      <alignment horizontal="center" vertical="center" wrapText="1"/>
    </xf>
    <xf numFmtId="0" fontId="9" fillId="3" borderId="10" xfId="2" applyNumberFormat="1" applyFont="1" applyFill="1" applyBorder="1" applyAlignment="1">
      <alignment horizontal="center" vertical="center" wrapText="1"/>
    </xf>
    <xf numFmtId="38" fontId="9" fillId="0" borderId="1" xfId="2" applyFont="1" applyFill="1" applyBorder="1" applyAlignment="1">
      <alignment horizontal="center" vertical="center"/>
    </xf>
    <xf numFmtId="38" fontId="9" fillId="0" borderId="2" xfId="2" applyFont="1" applyFill="1" applyBorder="1" applyAlignment="1">
      <alignment horizontal="center" vertical="center" wrapText="1"/>
    </xf>
    <xf numFmtId="38" fontId="9" fillId="0" borderId="6" xfId="2" applyFont="1" applyFill="1" applyBorder="1" applyAlignment="1">
      <alignment horizontal="center" vertical="center"/>
    </xf>
    <xf numFmtId="38" fontId="9" fillId="0" borderId="8" xfId="2" applyFont="1" applyFill="1" applyBorder="1" applyAlignment="1">
      <alignment horizontal="center"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9" fillId="0" borderId="16" xfId="2" applyFont="1" applyBorder="1" applyAlignment="1">
      <alignment horizontal="left" vertical="center"/>
    </xf>
    <xf numFmtId="38" fontId="30" fillId="0" borderId="1" xfId="2" applyFont="1" applyBorder="1" applyAlignment="1">
      <alignment horizontal="center" vertical="center" wrapText="1"/>
    </xf>
    <xf numFmtId="38" fontId="30" fillId="0" borderId="5" xfId="2" applyFont="1" applyBorder="1" applyAlignment="1">
      <alignment horizontal="center" vertical="center" wrapText="1"/>
    </xf>
    <xf numFmtId="38" fontId="30" fillId="0" borderId="7" xfId="2" applyFont="1" applyBorder="1" applyAlignment="1">
      <alignment horizontal="center" vertical="center" wrapText="1"/>
    </xf>
    <xf numFmtId="38" fontId="9" fillId="2" borderId="16" xfId="2" applyFont="1" applyFill="1" applyBorder="1" applyAlignment="1">
      <alignment horizontal="left" vertical="center"/>
    </xf>
    <xf numFmtId="38" fontId="9" fillId="0" borderId="39" xfId="2" applyFont="1" applyFill="1" applyBorder="1" applyAlignment="1">
      <alignment horizontal="center" vertical="center" shrinkToFit="1"/>
    </xf>
    <xf numFmtId="38" fontId="9" fillId="0" borderId="40" xfId="2" applyFont="1" applyFill="1" applyBorder="1" applyAlignment="1">
      <alignment horizontal="center" vertical="center" shrinkToFit="1"/>
    </xf>
    <xf numFmtId="38" fontId="9" fillId="0" borderId="41" xfId="2" applyFont="1" applyFill="1" applyBorder="1" applyAlignment="1">
      <alignment horizontal="center" vertical="center" shrinkToFit="1"/>
    </xf>
    <xf numFmtId="176" fontId="9" fillId="0" borderId="39" xfId="2" applyNumberFormat="1" applyFont="1" applyFill="1" applyBorder="1" applyAlignment="1">
      <alignment horizontal="center" vertical="center" shrinkToFit="1"/>
    </xf>
    <xf numFmtId="176" fontId="9" fillId="0" borderId="40" xfId="2" applyNumberFormat="1" applyFont="1" applyFill="1" applyBorder="1" applyAlignment="1">
      <alignment horizontal="center" vertical="center" shrinkToFit="1"/>
    </xf>
    <xf numFmtId="176" fontId="9" fillId="0" borderId="41" xfId="2" applyNumberFormat="1" applyFont="1" applyFill="1" applyBorder="1" applyAlignment="1">
      <alignment horizontal="center" vertical="center" shrinkToFit="1"/>
    </xf>
    <xf numFmtId="38" fontId="9" fillId="0" borderId="14" xfId="2" applyFont="1" applyFill="1" applyBorder="1" applyAlignment="1">
      <alignment horizontal="center" vertical="center"/>
    </xf>
    <xf numFmtId="38" fontId="9" fillId="0" borderId="15" xfId="2" applyFont="1" applyFill="1" applyBorder="1" applyAlignment="1">
      <alignment horizontal="center" vertical="center"/>
    </xf>
    <xf numFmtId="38" fontId="16" fillId="0" borderId="1" xfId="2" applyFont="1" applyFill="1" applyBorder="1" applyAlignment="1">
      <alignment horizontal="distributed" vertical="center" wrapText="1"/>
    </xf>
    <xf numFmtId="38" fontId="16" fillId="0" borderId="7" xfId="2" applyFont="1" applyFill="1" applyBorder="1" applyAlignment="1">
      <alignment horizontal="distributed" vertical="center"/>
    </xf>
    <xf numFmtId="38" fontId="9" fillId="0" borderId="16" xfId="2" applyFont="1" applyFill="1" applyBorder="1" applyAlignment="1">
      <alignment horizontal="left" vertical="center"/>
    </xf>
    <xf numFmtId="38" fontId="9" fillId="0" borderId="0" xfId="7" applyFont="1" applyBorder="1" applyAlignment="1">
      <alignment horizontal="distributed" vertical="center" indent="1"/>
    </xf>
    <xf numFmtId="38" fontId="11" fillId="0" borderId="0" xfId="7" applyFont="1" applyBorder="1" applyAlignment="1">
      <alignment horizontal="center" vertical="center"/>
    </xf>
    <xf numFmtId="38" fontId="9" fillId="0" borderId="0" xfId="7" applyFont="1" applyFill="1" applyBorder="1" applyAlignment="1">
      <alignment horizontal="distributed" vertical="center" indent="1"/>
    </xf>
    <xf numFmtId="38" fontId="9" fillId="0" borderId="0" xfId="7" applyFont="1" applyBorder="1" applyAlignment="1">
      <alignment horizontal="center" vertical="center" wrapText="1" shrinkToFit="1"/>
    </xf>
    <xf numFmtId="38" fontId="11" fillId="0" borderId="0" xfId="7" applyFont="1" applyBorder="1" applyAlignment="1">
      <alignment horizontal="center" vertical="center" wrapText="1" shrinkToFit="1"/>
    </xf>
    <xf numFmtId="38" fontId="9" fillId="5" borderId="0" xfId="7" applyFont="1" applyFill="1" applyBorder="1" applyAlignment="1">
      <alignment horizontal="center" vertical="center" wrapText="1" shrinkToFit="1"/>
    </xf>
    <xf numFmtId="38" fontId="9" fillId="0" borderId="2" xfId="7" applyFont="1" applyFill="1" applyBorder="1" applyAlignment="1">
      <alignment horizontal="distributed" vertical="center" indent="1"/>
    </xf>
    <xf numFmtId="38" fontId="9" fillId="0" borderId="3" xfId="7" applyFont="1" applyFill="1" applyBorder="1" applyAlignment="1">
      <alignment horizontal="distributed" vertical="center" indent="1"/>
    </xf>
    <xf numFmtId="38" fontId="9" fillId="0" borderId="4" xfId="7" applyFont="1" applyFill="1" applyBorder="1" applyAlignment="1">
      <alignment horizontal="distributed" vertical="center" indent="1"/>
    </xf>
    <xf numFmtId="38" fontId="9" fillId="0" borderId="0" xfId="7" applyFont="1" applyBorder="1" applyAlignment="1">
      <alignment horizontal="center" vertical="center"/>
    </xf>
    <xf numFmtId="38" fontId="14" fillId="0" borderId="0" xfId="7" applyFont="1" applyBorder="1" applyAlignment="1">
      <alignment horizontal="center" vertical="center" wrapText="1"/>
    </xf>
    <xf numFmtId="176" fontId="11" fillId="0" borderId="0" xfId="7" applyNumberFormat="1" applyFont="1" applyBorder="1" applyAlignment="1">
      <alignment horizontal="center" vertical="center" wrapText="1"/>
    </xf>
    <xf numFmtId="38" fontId="11" fillId="0" borderId="14" xfId="7" applyFont="1" applyFill="1" applyBorder="1" applyAlignment="1">
      <alignment horizontal="center" vertical="center"/>
    </xf>
    <xf numFmtId="38" fontId="11" fillId="0" borderId="15" xfId="7" applyFont="1" applyFill="1" applyBorder="1" applyAlignment="1">
      <alignment horizontal="center" vertical="center"/>
    </xf>
    <xf numFmtId="38" fontId="11" fillId="0" borderId="13" xfId="7" applyFont="1" applyFill="1" applyBorder="1" applyAlignment="1">
      <alignment horizontal="center" vertical="center"/>
    </xf>
    <xf numFmtId="38" fontId="15" fillId="0" borderId="0" xfId="7" applyFont="1" applyAlignment="1">
      <alignment horizontal="center" vertical="center"/>
    </xf>
    <xf numFmtId="38" fontId="9" fillId="0" borderId="2" xfId="7" applyFont="1" applyBorder="1" applyAlignment="1">
      <alignment horizontal="center" vertical="center"/>
    </xf>
    <xf numFmtId="38" fontId="9" fillId="0" borderId="3" xfId="7" applyFont="1" applyBorder="1" applyAlignment="1">
      <alignment horizontal="center" vertical="center"/>
    </xf>
    <xf numFmtId="38" fontId="9" fillId="0" borderId="4" xfId="7" applyFont="1" applyBorder="1" applyAlignment="1">
      <alignment horizontal="center" vertical="center"/>
    </xf>
    <xf numFmtId="38" fontId="9" fillId="0" borderId="6" xfId="7" applyFont="1" applyBorder="1" applyAlignment="1">
      <alignment horizontal="center" vertical="center"/>
    </xf>
    <xf numFmtId="38" fontId="9" fillId="0" borderId="10" xfId="7" applyFont="1" applyBorder="1" applyAlignment="1">
      <alignment horizontal="center" vertical="center"/>
    </xf>
    <xf numFmtId="38" fontId="9" fillId="0" borderId="8" xfId="7" applyFont="1" applyBorder="1" applyAlignment="1">
      <alignment horizontal="center" vertical="center"/>
    </xf>
    <xf numFmtId="38" fontId="9" fillId="0" borderId="16" xfId="7" applyFont="1" applyBorder="1" applyAlignment="1">
      <alignment horizontal="center" vertical="center"/>
    </xf>
    <xf numFmtId="38" fontId="9" fillId="0" borderId="11" xfId="7" applyFont="1" applyBorder="1" applyAlignment="1">
      <alignment horizontal="center" vertical="center"/>
    </xf>
    <xf numFmtId="38" fontId="14" fillId="0" borderId="2" xfId="7" applyFont="1" applyBorder="1" applyAlignment="1">
      <alignment horizontal="center" vertical="center" wrapText="1"/>
    </xf>
    <xf numFmtId="38" fontId="14" fillId="0" borderId="6" xfId="7" applyFont="1" applyBorder="1" applyAlignment="1">
      <alignment horizontal="center" vertical="center" wrapText="1"/>
    </xf>
    <xf numFmtId="38" fontId="14" fillId="0" borderId="5" xfId="7" applyFont="1" applyBorder="1" applyAlignment="1">
      <alignment horizontal="center" vertical="center" wrapText="1"/>
    </xf>
    <xf numFmtId="38" fontId="14" fillId="0" borderId="7" xfId="7" applyFont="1" applyBorder="1" applyAlignment="1">
      <alignment horizontal="center" vertical="center" wrapText="1"/>
    </xf>
    <xf numFmtId="38" fontId="9" fillId="0" borderId="1" xfId="7" applyFont="1" applyBorder="1" applyAlignment="1">
      <alignment horizontal="center" vertical="center" wrapText="1" shrinkToFit="1"/>
    </xf>
    <xf numFmtId="38" fontId="9" fillId="0" borderId="5" xfId="7" applyFont="1" applyBorder="1" applyAlignment="1">
      <alignment horizontal="center" vertical="center" shrinkToFit="1"/>
    </xf>
    <xf numFmtId="38" fontId="9" fillId="0" borderId="7" xfId="7" applyFont="1" applyBorder="1" applyAlignment="1">
      <alignment horizontal="center" vertical="center" shrinkToFit="1"/>
    </xf>
    <xf numFmtId="38" fontId="9" fillId="0" borderId="2" xfId="7" applyFont="1" applyBorder="1" applyAlignment="1">
      <alignment horizontal="center" vertical="center" wrapText="1" shrinkToFit="1"/>
    </xf>
    <xf numFmtId="38" fontId="9" fillId="0" borderId="6" xfId="7" applyFont="1" applyBorder="1" applyAlignment="1">
      <alignment horizontal="center" vertical="center" wrapText="1" shrinkToFit="1"/>
    </xf>
    <xf numFmtId="38" fontId="9" fillId="0" borderId="8" xfId="7" applyFont="1" applyBorder="1" applyAlignment="1">
      <alignment horizontal="center" vertical="center" wrapText="1" shrinkToFit="1"/>
    </xf>
    <xf numFmtId="176" fontId="11" fillId="0" borderId="1" xfId="7" applyNumberFormat="1" applyFont="1" applyBorder="1" applyAlignment="1">
      <alignment horizontal="center" vertical="center" wrapText="1"/>
    </xf>
    <xf numFmtId="176" fontId="11" fillId="0" borderId="7" xfId="7" applyNumberFormat="1" applyFont="1" applyBorder="1" applyAlignment="1">
      <alignment horizontal="center" vertical="center" wrapText="1"/>
    </xf>
    <xf numFmtId="38" fontId="9" fillId="0" borderId="7" xfId="7" applyFont="1" applyBorder="1" applyAlignment="1">
      <alignment horizontal="center" vertical="center" wrapText="1" shrinkToFit="1"/>
    </xf>
    <xf numFmtId="38" fontId="9" fillId="0" borderId="1" xfId="7" applyFont="1" applyFill="1" applyBorder="1" applyAlignment="1">
      <alignment horizontal="center" vertical="center" wrapText="1" shrinkToFit="1"/>
    </xf>
    <xf numFmtId="38" fontId="9" fillId="0" borderId="7" xfId="7" applyFont="1" applyFill="1" applyBorder="1" applyAlignment="1">
      <alignment horizontal="center" vertical="center" wrapText="1" shrinkToFit="1"/>
    </xf>
  </cellXfs>
  <cellStyles count="14">
    <cellStyle name="パーセント" xfId="1" builtinId="5"/>
    <cellStyle name="パーセント 2" xfId="8"/>
    <cellStyle name="桁区切り" xfId="2" builtinId="6"/>
    <cellStyle name="桁区切り 2" xfId="4"/>
    <cellStyle name="桁区切り 2 2" xfId="7"/>
    <cellStyle name="桁区切り 3" xfId="10"/>
    <cellStyle name="桁区切り 4" xfId="12"/>
    <cellStyle name="桁区切り 5" xfId="13"/>
    <cellStyle name="標準" xfId="0" builtinId="0"/>
    <cellStyle name="標準 2" xfId="3"/>
    <cellStyle name="標準 3" xfId="5"/>
    <cellStyle name="標準 4" xfId="6"/>
    <cellStyle name="標準 5" xfId="9"/>
    <cellStyle name="標準 6" xfId="11"/>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B6CA92"/>
      <color rgb="FFCF928D"/>
      <color rgb="FFFF0066"/>
      <color rgb="FFCCFFFF"/>
      <color rgb="FF4E81BE"/>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4.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'[1]図１、表１'!$D$29:$D$61</c:f>
              <c:numCache>
                <c:formatCode>General</c:formatCode>
                <c:ptCount val="33"/>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c:v>353119</c:v>
                </c:pt>
              </c:numCache>
            </c:numRef>
          </c:val>
          <c:extLst>
            <c:ext xmlns:c16="http://schemas.microsoft.com/office/drawing/2014/chart" uri="{C3380CC4-5D6E-409C-BE32-E72D297353CC}">
              <c16:uniqueId val="{00000000-8B67-42AE-AAA7-E918E26CECE6}"/>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'[1]図１、表１'!$H$29:$H$61</c:f>
              <c:numCache>
                <c:formatCode>General</c:formatCode>
                <c:ptCount val="33"/>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c:v>421925</c:v>
                </c:pt>
              </c:numCache>
            </c:numRef>
          </c:val>
          <c:extLst>
            <c:ext xmlns:c16="http://schemas.microsoft.com/office/drawing/2014/chart" uri="{C3380CC4-5D6E-409C-BE32-E72D297353CC}">
              <c16:uniqueId val="{00000001-8B67-42AE-AAA7-E918E26CECE6}"/>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'[1]図１、表１'!$J$29:$J$61</c:f>
              <c:numCache>
                <c:formatCode>General</c:formatCode>
                <c:ptCount val="33"/>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c:v>512244</c:v>
                </c:pt>
              </c:numCache>
            </c:numRef>
          </c:val>
          <c:smooth val="0"/>
          <c:extLst>
            <c:ext xmlns:c16="http://schemas.microsoft.com/office/drawing/2014/chart" uri="{C3380CC4-5D6E-409C-BE32-E72D297353CC}">
              <c16:uniqueId val="{00000002-8B67-42AE-AAA7-E918E26CECE6}"/>
            </c:ext>
          </c:extLst>
        </c:ser>
        <c:ser>
          <c:idx val="4"/>
          <c:order val="3"/>
          <c:tx>
            <c:strRef>
              <c:f>'[1]図１、表１'!$L$26:$L$28</c:f>
              <c:strCache>
                <c:ptCount val="1"/>
                <c:pt idx="0">
                  <c:v>【参考】
訪日外国人旅行者数
（観光庁公表値）</c:v>
                </c:pt>
              </c:strCache>
            </c:strRef>
          </c:tx>
          <c:spPr>
            <a:ln w="28575" cap="rnd">
              <a:solidFill>
                <a:srgbClr val="FFC000"/>
              </a:solidFill>
              <a:round/>
            </a:ln>
            <a:effectLst/>
          </c:spPr>
          <c:marker>
            <c:symbol val="none"/>
          </c:marker>
          <c:dLbls>
            <c:dLbl>
              <c:idx val="32"/>
              <c:layout>
                <c:manualLayout>
                  <c:x val="-9.0185290866868925E-2"/>
                  <c:y val="-4.30241748546384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altLang="ja-JP" baseline="0">
                        <a:solidFill>
                          <a:schemeClr val="tx1"/>
                        </a:solidFill>
                      </a:rPr>
                      <a:t> 353,119</a:t>
                    </a:r>
                    <a:endParaRPr lang="en-US" altLang="ja-JP">
                      <a:solidFill>
                        <a:schemeClr val="tx1"/>
                      </a:solidFill>
                    </a:endParaRPr>
                  </a:p>
                </c:rich>
              </c:tx>
              <c:spPr>
                <a:solidFill>
                  <a:sysClr val="window" lastClr="FFFFFF"/>
                </a:solidFill>
                <a:ln w="9525" cap="flat" cmpd="sng" algn="ctr">
                  <a:solidFill>
                    <a:srgbClr val="1F497D">
                      <a:lumMod val="40000"/>
                      <a:lumOff val="60000"/>
                    </a:srgb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04149"/>
                        <a:gd name="adj2" fmla="val 110804"/>
                      </a:avLst>
                    </a:prstGeom>
                    <a:noFill/>
                    <a:ln>
                      <a:noFill/>
                    </a:ln>
                  </c15:spPr>
                  <c15:layout/>
                </c:ext>
                <c:ext xmlns:c16="http://schemas.microsoft.com/office/drawing/2014/chart" uri="{C3380CC4-5D6E-409C-BE32-E72D297353CC}">
                  <c16:uniqueId val="{00000003-8B67-42AE-AAA7-E918E26CECE6}"/>
                </c:ext>
              </c:extLst>
            </c:dLbl>
            <c:spPr>
              <a:solidFill>
                <a:sysClr val="window" lastClr="FFFFFF"/>
              </a:solidFill>
              <a:ln>
                <a:solidFill>
                  <a:srgbClr val="1F497D">
                    <a:lumMod val="40000"/>
                    <a:lumOff val="60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'[1]図１、表１'!$L$29:$L$61</c:f>
              <c:numCache>
                <c:formatCode>General</c:formatCode>
                <c:ptCount val="33"/>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c:v>245862</c:v>
                </c:pt>
              </c:numCache>
            </c:numRef>
          </c:val>
          <c:smooth val="0"/>
          <c:extLst>
            <c:ext xmlns:c16="http://schemas.microsoft.com/office/drawing/2014/chart" uri="{C3380CC4-5D6E-409C-BE32-E72D297353CC}">
              <c16:uniqueId val="{00000004-8B67-42AE-AAA7-E918E26CECE6}"/>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25872891470551E-2"/>
          <c:y val="8.0830921374867234E-2"/>
          <c:w val="0.88571824279221367"/>
          <c:h val="0.8625155923306197"/>
        </c:manualLayout>
      </c:layout>
      <c:lineChart>
        <c:grouping val="standard"/>
        <c:varyColors val="0"/>
        <c:ser>
          <c:idx val="1"/>
          <c:order val="0"/>
          <c:tx>
            <c:strRef>
              <c:f>'図２，表４'!$B$23:$C$23</c:f>
              <c:strCache>
                <c:ptCount val="2"/>
                <c:pt idx="0">
                  <c:v>ベトナム</c:v>
                </c:pt>
              </c:strCache>
            </c:strRef>
          </c:tx>
          <c:spPr>
            <a:ln w="31750">
              <a:solidFill>
                <a:srgbClr val="FF0066"/>
              </a:solidFill>
            </a:ln>
          </c:spPr>
          <c:marker>
            <c:symbol val="diamond"/>
            <c:size val="5"/>
            <c:spPr>
              <a:solidFill>
                <a:srgbClr val="FF0066"/>
              </a:solidFill>
              <a:ln w="44450">
                <a:solidFill>
                  <a:srgbClr val="FF0066"/>
                </a:solidFill>
              </a:ln>
            </c:spPr>
          </c:marker>
          <c:cat>
            <c:strLit>
              <c:ptCount val="6"/>
              <c:pt idx="0">
                <c:v>１月</c:v>
              </c:pt>
              <c:pt idx="1">
                <c:v>２月</c:v>
              </c:pt>
              <c:pt idx="2">
                <c:v>３月</c:v>
              </c:pt>
              <c:pt idx="3">
                <c:v>４月</c:v>
              </c:pt>
              <c:pt idx="4">
                <c:v>５月</c:v>
              </c:pt>
              <c:pt idx="5">
                <c:v>６月</c:v>
              </c:pt>
            </c:strLit>
          </c:cat>
          <c:val>
            <c:numRef>
              <c:f>'図２，表４'!$G$23:$L$23</c:f>
              <c:numCache>
                <c:formatCode>#,##0_);[Red]\(#,##0\)</c:formatCode>
                <c:ptCount val="6"/>
                <c:pt idx="0">
                  <c:v>79</c:v>
                </c:pt>
                <c:pt idx="1">
                  <c:v>294</c:v>
                </c:pt>
                <c:pt idx="2">
                  <c:v>6167</c:v>
                </c:pt>
                <c:pt idx="3">
                  <c:v>26107</c:v>
                </c:pt>
                <c:pt idx="4">
                  <c:v>29567</c:v>
                </c:pt>
                <c:pt idx="5">
                  <c:v>14638</c:v>
                </c:pt>
              </c:numCache>
            </c:numRef>
          </c:val>
          <c:smooth val="0"/>
          <c:extLst>
            <c:ext xmlns:c16="http://schemas.microsoft.com/office/drawing/2014/chart" uri="{C3380CC4-5D6E-409C-BE32-E72D297353CC}">
              <c16:uniqueId val="{00000001-E6B4-4AB9-BD1A-B67A99CDF414}"/>
            </c:ext>
          </c:extLst>
        </c:ser>
        <c:ser>
          <c:idx val="2"/>
          <c:order val="1"/>
          <c:tx>
            <c:strRef>
              <c:f>'図２，表４'!$B$25</c:f>
              <c:strCache>
                <c:ptCount val="1"/>
                <c:pt idx="0">
                  <c:v>中国</c:v>
                </c:pt>
              </c:strCache>
            </c:strRef>
          </c:tx>
          <c:spPr>
            <a:ln w="34925">
              <a:solidFill>
                <a:srgbClr val="00FF00"/>
              </a:solidFill>
            </a:ln>
          </c:spPr>
          <c:marker>
            <c:symbol val="x"/>
            <c:size val="6"/>
            <c:spPr>
              <a:solidFill>
                <a:srgbClr val="00B050"/>
              </a:solidFill>
              <a:ln w="19050">
                <a:solidFill>
                  <a:srgbClr val="00FF00"/>
                </a:solidFill>
              </a:ln>
            </c:spPr>
          </c:marker>
          <c:cat>
            <c:strLit>
              <c:ptCount val="6"/>
              <c:pt idx="0">
                <c:v>１月</c:v>
              </c:pt>
              <c:pt idx="1">
                <c:v>２月</c:v>
              </c:pt>
              <c:pt idx="2">
                <c:v>３月</c:v>
              </c:pt>
              <c:pt idx="3">
                <c:v>４月</c:v>
              </c:pt>
              <c:pt idx="4">
                <c:v>５月</c:v>
              </c:pt>
              <c:pt idx="5">
                <c:v>６月</c:v>
              </c:pt>
            </c:strLit>
          </c:cat>
          <c:val>
            <c:numRef>
              <c:f>'図２，表４'!$G$25:$L$25</c:f>
              <c:numCache>
                <c:formatCode>#,##0_);[Red]\(#,##0\)</c:formatCode>
                <c:ptCount val="6"/>
                <c:pt idx="0">
                  <c:v>338</c:v>
                </c:pt>
                <c:pt idx="1">
                  <c:v>587</c:v>
                </c:pt>
                <c:pt idx="2">
                  <c:v>6641</c:v>
                </c:pt>
                <c:pt idx="3">
                  <c:v>20462</c:v>
                </c:pt>
                <c:pt idx="4">
                  <c:v>15788</c:v>
                </c:pt>
                <c:pt idx="5">
                  <c:v>12751</c:v>
                </c:pt>
              </c:numCache>
            </c:numRef>
          </c:val>
          <c:smooth val="0"/>
          <c:extLst>
            <c:ext xmlns:c16="http://schemas.microsoft.com/office/drawing/2014/chart" uri="{C3380CC4-5D6E-409C-BE32-E72D297353CC}">
              <c16:uniqueId val="{00000002-E6B4-4AB9-BD1A-B67A99CDF414}"/>
            </c:ext>
          </c:extLst>
        </c:ser>
        <c:ser>
          <c:idx val="0"/>
          <c:order val="2"/>
          <c:tx>
            <c:strRef>
              <c:f>'図２，表４'!$B$27</c:f>
              <c:strCache>
                <c:ptCount val="1"/>
                <c:pt idx="0">
                  <c:v>ネパール</c:v>
                </c:pt>
              </c:strCache>
            </c:strRef>
          </c:tx>
          <c:spPr>
            <a:ln w="31750">
              <a:solidFill>
                <a:srgbClr val="0000CC"/>
              </a:solidFill>
            </a:ln>
          </c:spPr>
          <c:marker>
            <c:symbol val="diamond"/>
            <c:size val="5"/>
            <c:spPr>
              <a:solidFill>
                <a:srgbClr val="0000CC"/>
              </a:solidFill>
              <a:ln w="44450">
                <a:solidFill>
                  <a:srgbClr val="0000CC"/>
                </a:solidFill>
              </a:ln>
            </c:spPr>
          </c:marker>
          <c:cat>
            <c:strLit>
              <c:ptCount val="6"/>
              <c:pt idx="0">
                <c:v>１月</c:v>
              </c:pt>
              <c:pt idx="1">
                <c:v>２月</c:v>
              </c:pt>
              <c:pt idx="2">
                <c:v>３月</c:v>
              </c:pt>
              <c:pt idx="3">
                <c:v>４月</c:v>
              </c:pt>
              <c:pt idx="4">
                <c:v>５月</c:v>
              </c:pt>
              <c:pt idx="5">
                <c:v>６月</c:v>
              </c:pt>
            </c:strLit>
          </c:cat>
          <c:val>
            <c:numRef>
              <c:f>'図２，表４'!$G$27:$L$27</c:f>
              <c:numCache>
                <c:formatCode>#,##0_);[Red]\(#,##0\)</c:formatCode>
                <c:ptCount val="6"/>
                <c:pt idx="0">
                  <c:v>18</c:v>
                </c:pt>
                <c:pt idx="1">
                  <c:v>288</c:v>
                </c:pt>
                <c:pt idx="2">
                  <c:v>1642</c:v>
                </c:pt>
                <c:pt idx="3">
                  <c:v>10178</c:v>
                </c:pt>
                <c:pt idx="4">
                  <c:v>12333</c:v>
                </c:pt>
                <c:pt idx="5">
                  <c:v>5179</c:v>
                </c:pt>
              </c:numCache>
            </c:numRef>
          </c:val>
          <c:smooth val="0"/>
          <c:extLst>
            <c:ext xmlns:c16="http://schemas.microsoft.com/office/drawing/2014/chart" uri="{C3380CC4-5D6E-409C-BE32-E72D297353CC}">
              <c16:uniqueId val="{00000000-E6B4-4AB9-BD1A-B67A99CDF414}"/>
            </c:ext>
          </c:extLst>
        </c:ser>
        <c:ser>
          <c:idx val="3"/>
          <c:order val="3"/>
          <c:tx>
            <c:strRef>
              <c:f>'図２，表４'!$B$29</c:f>
              <c:strCache>
                <c:ptCount val="1"/>
                <c:pt idx="0">
                  <c:v>インドネシア</c:v>
                </c:pt>
              </c:strCache>
            </c:strRef>
          </c:tx>
          <c:spPr>
            <a:ln w="31750">
              <a:solidFill>
                <a:srgbClr val="660033"/>
              </a:solidFill>
            </a:ln>
          </c:spPr>
          <c:marker>
            <c:symbol val="x"/>
            <c:size val="6"/>
            <c:spPr>
              <a:solidFill>
                <a:srgbClr val="660033"/>
              </a:solidFill>
              <a:ln>
                <a:solidFill>
                  <a:srgbClr val="660033"/>
                </a:solidFill>
              </a:ln>
            </c:spPr>
          </c:marker>
          <c:cat>
            <c:strLit>
              <c:ptCount val="6"/>
              <c:pt idx="0">
                <c:v>１月</c:v>
              </c:pt>
              <c:pt idx="1">
                <c:v>２月</c:v>
              </c:pt>
              <c:pt idx="2">
                <c:v>３月</c:v>
              </c:pt>
              <c:pt idx="3">
                <c:v>４月</c:v>
              </c:pt>
              <c:pt idx="4">
                <c:v>５月</c:v>
              </c:pt>
              <c:pt idx="5">
                <c:v>６月</c:v>
              </c:pt>
            </c:strLit>
          </c:cat>
          <c:val>
            <c:numRef>
              <c:f>'図２，表４'!$G$29:$L$29</c:f>
              <c:numCache>
                <c:formatCode>#,##0_);[Red]\(#,##0\)</c:formatCode>
                <c:ptCount val="6"/>
                <c:pt idx="0">
                  <c:v>30</c:v>
                </c:pt>
                <c:pt idx="1">
                  <c:v>151</c:v>
                </c:pt>
                <c:pt idx="2">
                  <c:v>4915</c:v>
                </c:pt>
                <c:pt idx="3">
                  <c:v>11242</c:v>
                </c:pt>
                <c:pt idx="4">
                  <c:v>7219</c:v>
                </c:pt>
                <c:pt idx="5">
                  <c:v>5996</c:v>
                </c:pt>
              </c:numCache>
            </c:numRef>
          </c:val>
          <c:smooth val="0"/>
          <c:extLst>
            <c:ext xmlns:c16="http://schemas.microsoft.com/office/drawing/2014/chart" uri="{C3380CC4-5D6E-409C-BE32-E72D297353CC}">
              <c16:uniqueId val="{00000003-E6B4-4AB9-BD1A-B67A99CDF414}"/>
            </c:ext>
          </c:extLst>
        </c:ser>
        <c:ser>
          <c:idx val="5"/>
          <c:order val="4"/>
          <c:tx>
            <c:strRef>
              <c:f>'図２，表４'!$B$31</c:f>
              <c:strCache>
                <c:ptCount val="1"/>
                <c:pt idx="0">
                  <c:v>フィリピン</c:v>
                </c:pt>
              </c:strCache>
            </c:strRef>
          </c:tx>
          <c:spPr>
            <a:ln w="31750">
              <a:solidFill>
                <a:srgbClr val="DB8137"/>
              </a:solidFill>
            </a:ln>
          </c:spPr>
          <c:marker>
            <c:symbol val="circle"/>
            <c:size val="6"/>
          </c:marker>
          <c:cat>
            <c:strLit>
              <c:ptCount val="6"/>
              <c:pt idx="0">
                <c:v>１月</c:v>
              </c:pt>
              <c:pt idx="1">
                <c:v>２月</c:v>
              </c:pt>
              <c:pt idx="2">
                <c:v>３月</c:v>
              </c:pt>
              <c:pt idx="3">
                <c:v>４月</c:v>
              </c:pt>
              <c:pt idx="4">
                <c:v>５月</c:v>
              </c:pt>
              <c:pt idx="5">
                <c:v>６月</c:v>
              </c:pt>
            </c:strLit>
          </c:cat>
          <c:val>
            <c:numRef>
              <c:f>'図２，表４'!$G$31:$L$31</c:f>
              <c:numCache>
                <c:formatCode>#,##0_);[Red]\(#,##0\)</c:formatCode>
                <c:ptCount val="6"/>
                <c:pt idx="0">
                  <c:v>157</c:v>
                </c:pt>
                <c:pt idx="1">
                  <c:v>526</c:v>
                </c:pt>
                <c:pt idx="2">
                  <c:v>4095</c:v>
                </c:pt>
                <c:pt idx="3">
                  <c:v>8298</c:v>
                </c:pt>
                <c:pt idx="4">
                  <c:v>5643</c:v>
                </c:pt>
                <c:pt idx="5">
                  <c:v>5117</c:v>
                </c:pt>
              </c:numCache>
            </c:numRef>
          </c:val>
          <c:smooth val="0"/>
          <c:extLst>
            <c:ext xmlns:c16="http://schemas.microsoft.com/office/drawing/2014/chart" uri="{C3380CC4-5D6E-409C-BE32-E72D297353CC}">
              <c16:uniqueId val="{00000005-E6B4-4AB9-BD1A-B67A99CDF414}"/>
            </c:ext>
          </c:extLst>
        </c:ser>
        <c:ser>
          <c:idx val="4"/>
          <c:order val="5"/>
          <c:tx>
            <c:strRef>
              <c:f>'図２，表４'!$B$33</c:f>
              <c:strCache>
                <c:ptCount val="1"/>
                <c:pt idx="0">
                  <c:v>韓国</c:v>
                </c:pt>
              </c:strCache>
            </c:strRef>
          </c:tx>
          <c:spPr>
            <a:ln w="31750">
              <a:solidFill>
                <a:srgbClr val="3C9AB0"/>
              </a:solidFill>
            </a:ln>
          </c:spPr>
          <c:marker>
            <c:symbol val="diamond"/>
            <c:size val="7"/>
            <c:spPr>
              <a:ln w="22225">
                <a:solidFill>
                  <a:srgbClr val="3D96AE"/>
                </a:solidFill>
              </a:ln>
            </c:spPr>
          </c:marker>
          <c:cat>
            <c:strLit>
              <c:ptCount val="6"/>
              <c:pt idx="0">
                <c:v>１月</c:v>
              </c:pt>
              <c:pt idx="1">
                <c:v>２月</c:v>
              </c:pt>
              <c:pt idx="2">
                <c:v>３月</c:v>
              </c:pt>
              <c:pt idx="3">
                <c:v>４月</c:v>
              </c:pt>
              <c:pt idx="4">
                <c:v>５月</c:v>
              </c:pt>
              <c:pt idx="5">
                <c:v>６月</c:v>
              </c:pt>
            </c:strLit>
          </c:cat>
          <c:val>
            <c:numRef>
              <c:f>'図２，表４'!$G$33:$L$33</c:f>
              <c:numCache>
                <c:formatCode>#,##0_);[Red]\(#,##0\)</c:formatCode>
                <c:ptCount val="6"/>
                <c:pt idx="0">
                  <c:v>151</c:v>
                </c:pt>
                <c:pt idx="1">
                  <c:v>224</c:v>
                </c:pt>
                <c:pt idx="2">
                  <c:v>4629</c:v>
                </c:pt>
                <c:pt idx="3">
                  <c:v>5718</c:v>
                </c:pt>
                <c:pt idx="4">
                  <c:v>4172</c:v>
                </c:pt>
                <c:pt idx="5">
                  <c:v>7678</c:v>
                </c:pt>
              </c:numCache>
            </c:numRef>
          </c:val>
          <c:smooth val="0"/>
          <c:extLst>
            <c:ext xmlns:c16="http://schemas.microsoft.com/office/drawing/2014/chart" uri="{C3380CC4-5D6E-409C-BE32-E72D297353CC}">
              <c16:uniqueId val="{00000004-E6B4-4AB9-BD1A-B67A99CDF414}"/>
            </c:ext>
          </c:extLst>
        </c:ser>
        <c:ser>
          <c:idx val="6"/>
          <c:order val="6"/>
          <c:tx>
            <c:strRef>
              <c:f>'図２，表４'!$B$35</c:f>
              <c:strCache>
                <c:ptCount val="1"/>
                <c:pt idx="0">
                  <c:v>米国</c:v>
                </c:pt>
              </c:strCache>
            </c:strRef>
          </c:tx>
          <c:spPr>
            <a:ln w="31750">
              <a:solidFill>
                <a:srgbClr val="CF928D"/>
              </a:solidFill>
            </a:ln>
          </c:spPr>
          <c:marker>
            <c:symbol val="triangle"/>
            <c:size val="7"/>
            <c:spPr>
              <a:solidFill>
                <a:srgbClr val="CF928D"/>
              </a:solidFill>
              <a:ln w="15875">
                <a:solidFill>
                  <a:srgbClr val="CF928D"/>
                </a:solidFill>
              </a:ln>
            </c:spPr>
          </c:marker>
          <c:cat>
            <c:strLit>
              <c:ptCount val="6"/>
              <c:pt idx="0">
                <c:v>１月</c:v>
              </c:pt>
              <c:pt idx="1">
                <c:v>２月</c:v>
              </c:pt>
              <c:pt idx="2">
                <c:v>３月</c:v>
              </c:pt>
              <c:pt idx="3">
                <c:v>４月</c:v>
              </c:pt>
              <c:pt idx="4">
                <c:v>５月</c:v>
              </c:pt>
              <c:pt idx="5">
                <c:v>６月</c:v>
              </c:pt>
            </c:strLit>
          </c:cat>
          <c:val>
            <c:numRef>
              <c:f>'図２，表４'!$G$35:$L$35</c:f>
              <c:numCache>
                <c:formatCode>#,##0_);[Red]\(#,##0\)</c:formatCode>
                <c:ptCount val="6"/>
                <c:pt idx="0">
                  <c:v>188</c:v>
                </c:pt>
                <c:pt idx="1">
                  <c:v>308</c:v>
                </c:pt>
                <c:pt idx="2">
                  <c:v>2546</c:v>
                </c:pt>
                <c:pt idx="3">
                  <c:v>4466</c:v>
                </c:pt>
                <c:pt idx="4">
                  <c:v>6583</c:v>
                </c:pt>
                <c:pt idx="5">
                  <c:v>8351</c:v>
                </c:pt>
              </c:numCache>
            </c:numRef>
          </c:val>
          <c:smooth val="0"/>
          <c:extLst>
            <c:ext xmlns:c16="http://schemas.microsoft.com/office/drawing/2014/chart" uri="{C3380CC4-5D6E-409C-BE32-E72D297353CC}">
              <c16:uniqueId val="{00000006-E6B4-4AB9-BD1A-B67A99CDF414}"/>
            </c:ext>
          </c:extLst>
        </c:ser>
        <c:ser>
          <c:idx val="7"/>
          <c:order val="7"/>
          <c:tx>
            <c:strRef>
              <c:f>'図２，表４'!$B$37</c:f>
              <c:strCache>
                <c:ptCount val="1"/>
                <c:pt idx="0">
                  <c:v>ミャンマー</c:v>
                </c:pt>
              </c:strCache>
            </c:strRef>
          </c:tx>
          <c:spPr>
            <a:ln w="31750">
              <a:solidFill>
                <a:srgbClr val="B6CA92"/>
              </a:solidFill>
            </a:ln>
          </c:spPr>
          <c:marker>
            <c:symbol val="dash"/>
            <c:size val="7"/>
            <c:spPr>
              <a:solidFill>
                <a:srgbClr val="B6CA92"/>
              </a:solidFill>
              <a:ln>
                <a:solidFill>
                  <a:srgbClr val="B6CA92"/>
                </a:solidFill>
              </a:ln>
            </c:spPr>
          </c:marker>
          <c:cat>
            <c:strLit>
              <c:ptCount val="6"/>
              <c:pt idx="0">
                <c:v>１月</c:v>
              </c:pt>
              <c:pt idx="1">
                <c:v>２月</c:v>
              </c:pt>
              <c:pt idx="2">
                <c:v>３月</c:v>
              </c:pt>
              <c:pt idx="3">
                <c:v>４月</c:v>
              </c:pt>
              <c:pt idx="4">
                <c:v>５月</c:v>
              </c:pt>
              <c:pt idx="5">
                <c:v>６月</c:v>
              </c:pt>
            </c:strLit>
          </c:cat>
          <c:val>
            <c:numRef>
              <c:f>'図２，表４'!$G$37:$L$37</c:f>
              <c:numCache>
                <c:formatCode>#,##0_);[Red]\(#,##0\)</c:formatCode>
                <c:ptCount val="6"/>
                <c:pt idx="0">
                  <c:v>6</c:v>
                </c:pt>
                <c:pt idx="1">
                  <c:v>76</c:v>
                </c:pt>
                <c:pt idx="2">
                  <c:v>633</c:v>
                </c:pt>
                <c:pt idx="3">
                  <c:v>3458</c:v>
                </c:pt>
                <c:pt idx="4">
                  <c:v>3971</c:v>
                </c:pt>
                <c:pt idx="5">
                  <c:v>2883</c:v>
                </c:pt>
              </c:numCache>
            </c:numRef>
          </c:val>
          <c:smooth val="0"/>
          <c:extLst>
            <c:ext xmlns:c16="http://schemas.microsoft.com/office/drawing/2014/chart" uri="{C3380CC4-5D6E-409C-BE32-E72D297353CC}">
              <c16:uniqueId val="{00000007-E6B4-4AB9-BD1A-B67A99CDF414}"/>
            </c:ext>
          </c:extLst>
        </c:ser>
        <c:ser>
          <c:idx val="8"/>
          <c:order val="8"/>
          <c:tx>
            <c:strRef>
              <c:f>'図２，表４'!$B$39</c:f>
              <c:strCache>
                <c:ptCount val="1"/>
                <c:pt idx="0">
                  <c:v>タイ</c:v>
                </c:pt>
              </c:strCache>
            </c:strRef>
          </c:tx>
          <c:spPr>
            <a:ln w="31750">
              <a:solidFill>
                <a:srgbClr val="4E81BE"/>
              </a:solidFill>
            </a:ln>
          </c:spPr>
          <c:marker>
            <c:symbol val="diamond"/>
            <c:size val="7"/>
            <c:spPr>
              <a:solidFill>
                <a:srgbClr val="4E81BE"/>
              </a:solidFill>
              <a:ln w="19050">
                <a:solidFill>
                  <a:srgbClr val="4E81BE"/>
                </a:solidFill>
              </a:ln>
            </c:spPr>
          </c:marker>
          <c:cat>
            <c:strLit>
              <c:ptCount val="6"/>
              <c:pt idx="0">
                <c:v>１月</c:v>
              </c:pt>
              <c:pt idx="1">
                <c:v>２月</c:v>
              </c:pt>
              <c:pt idx="2">
                <c:v>３月</c:v>
              </c:pt>
              <c:pt idx="3">
                <c:v>４月</c:v>
              </c:pt>
              <c:pt idx="4">
                <c:v>５月</c:v>
              </c:pt>
              <c:pt idx="5">
                <c:v>６月</c:v>
              </c:pt>
            </c:strLit>
          </c:cat>
          <c:val>
            <c:numRef>
              <c:f>'図２，表４'!$G$39:$L$39</c:f>
              <c:numCache>
                <c:formatCode>#,##0_);[Red]\(#,##0\)</c:formatCode>
                <c:ptCount val="6"/>
                <c:pt idx="0">
                  <c:v>66</c:v>
                </c:pt>
                <c:pt idx="1">
                  <c:v>75</c:v>
                </c:pt>
                <c:pt idx="2">
                  <c:v>1997</c:v>
                </c:pt>
                <c:pt idx="3">
                  <c:v>3002</c:v>
                </c:pt>
                <c:pt idx="4">
                  <c:v>2301</c:v>
                </c:pt>
                <c:pt idx="5">
                  <c:v>2160</c:v>
                </c:pt>
              </c:numCache>
            </c:numRef>
          </c:val>
          <c:smooth val="0"/>
          <c:extLst>
            <c:ext xmlns:c16="http://schemas.microsoft.com/office/drawing/2014/chart" uri="{C3380CC4-5D6E-409C-BE32-E72D297353CC}">
              <c16:uniqueId val="{00000008-E6B4-4AB9-BD1A-B67A99CDF414}"/>
            </c:ext>
          </c:extLst>
        </c:ser>
        <c:ser>
          <c:idx val="9"/>
          <c:order val="9"/>
          <c:tx>
            <c:strRef>
              <c:f>'図２，表４'!$B$41</c:f>
              <c:strCache>
                <c:ptCount val="1"/>
                <c:pt idx="0">
                  <c:v>インド</c:v>
                </c:pt>
              </c:strCache>
            </c:strRef>
          </c:tx>
          <c:spPr>
            <a:ln w="25400">
              <a:solidFill>
                <a:srgbClr val="8EA6CC"/>
              </a:solidFill>
            </a:ln>
          </c:spPr>
          <c:marker>
            <c:symbol val="triangle"/>
            <c:size val="7"/>
            <c:spPr>
              <a:solidFill>
                <a:srgbClr val="8EA6CC"/>
              </a:solidFill>
              <a:ln>
                <a:solidFill>
                  <a:srgbClr val="8EA6CC"/>
                </a:solidFill>
              </a:ln>
            </c:spPr>
          </c:marker>
          <c:cat>
            <c:strLit>
              <c:ptCount val="6"/>
              <c:pt idx="0">
                <c:v>１月</c:v>
              </c:pt>
              <c:pt idx="1">
                <c:v>２月</c:v>
              </c:pt>
              <c:pt idx="2">
                <c:v>３月</c:v>
              </c:pt>
              <c:pt idx="3">
                <c:v>４月</c:v>
              </c:pt>
              <c:pt idx="4">
                <c:v>５月</c:v>
              </c:pt>
              <c:pt idx="5">
                <c:v>６月</c:v>
              </c:pt>
            </c:strLit>
          </c:cat>
          <c:val>
            <c:numRef>
              <c:f>'図２，表４'!$G$41:$L$41</c:f>
              <c:numCache>
                <c:formatCode>#,##0_);[Red]\(#,##0\)</c:formatCode>
                <c:ptCount val="6"/>
                <c:pt idx="0">
                  <c:v>29</c:v>
                </c:pt>
                <c:pt idx="1">
                  <c:v>510</c:v>
                </c:pt>
                <c:pt idx="2">
                  <c:v>1279</c:v>
                </c:pt>
                <c:pt idx="3">
                  <c:v>2531</c:v>
                </c:pt>
                <c:pt idx="4">
                  <c:v>2000</c:v>
                </c:pt>
                <c:pt idx="5">
                  <c:v>2076</c:v>
                </c:pt>
              </c:numCache>
            </c:numRef>
          </c:val>
          <c:smooth val="0"/>
          <c:extLst>
            <c:ext xmlns:c16="http://schemas.microsoft.com/office/drawing/2014/chart" uri="{C3380CC4-5D6E-409C-BE32-E72D297353CC}">
              <c16:uniqueId val="{00000009-E6B4-4AB9-BD1A-B67A99CDF414}"/>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30000"/>
          <c:min val="0"/>
        </c:scaling>
        <c:delete val="0"/>
        <c:axPos val="l"/>
        <c:majorGridlines>
          <c:spPr>
            <a:ln w="6350">
              <a:prstDash val="sysDash"/>
            </a:ln>
          </c:spPr>
        </c:majorGridlines>
        <c:numFmt formatCode="#,##0_);[Red]\(#,##0\)" sourceLinked="0"/>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2000"/>
        <c:minorUnit val="2000"/>
      </c:valAx>
      <c:spPr>
        <a:noFill/>
        <a:ln w="6350" cmpd="sng">
          <a:solidFill>
            <a:schemeClr val="bg1">
              <a:lumMod val="50000"/>
            </a:schemeClr>
          </a:solidFill>
          <a:prstDash val="solid"/>
        </a:ln>
      </c:spPr>
    </c:plotArea>
    <c:legend>
      <c:legendPos val="r"/>
      <c:layout>
        <c:manualLayout>
          <c:xMode val="edge"/>
          <c:yMode val="edge"/>
          <c:x val="8.0624642771273389E-2"/>
          <c:y val="8.9190576805036628E-2"/>
          <c:w val="0.11400778116927048"/>
          <c:h val="0.4521905841600557"/>
        </c:manualLayout>
      </c:layout>
      <c:overlay val="0"/>
    </c:legend>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3.xml.rels><?xml version="1.0" encoding="UTF-8" standalone="yes"?><Relationships xmlns="http://schemas.openxmlformats.org/package/2006/relationships"><Relationship Id="rId1" Target="../charts/chart2.xml" Type="http://schemas.openxmlformats.org/officeDocument/2006/relationships/chart"/></Relationships>
</file>

<file path=xl/drawings/_rels/drawing5.xml.rels><?xml version="1.0" encoding="UTF-8" standalone="yes"?><Relationships xmlns="http://schemas.openxmlformats.org/package/2006/relationships"><Relationship Id="rId1" Target="../media/image1.emf" Type="http://schemas.openxmlformats.org/officeDocument/2006/relationships/image"/></Relationships>
</file>

<file path=xl/drawings/_rels/vmlDrawing1.v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11</xdr:col>
      <xdr:colOff>238125</xdr:colOff>
      <xdr:row>61</xdr:row>
      <xdr:rowOff>152400</xdr:rowOff>
    </xdr:from>
    <xdr:to>
      <xdr:col>11</xdr:col>
      <xdr:colOff>695325</xdr:colOff>
      <xdr:row>62</xdr:row>
      <xdr:rowOff>76200</xdr:rowOff>
    </xdr:to>
    <xdr:sp macro="" textlink="">
      <xdr:nvSpPr>
        <xdr:cNvPr id="7" name="四角形吹き出し 6"/>
        <xdr:cNvSpPr/>
      </xdr:nvSpPr>
      <xdr:spPr bwMode="auto">
        <a:xfrm>
          <a:off x="8924925" y="14116050"/>
          <a:ext cx="457200" cy="152400"/>
        </a:xfrm>
        <a:prstGeom prst="wedgeRectCallout">
          <a:avLst>
            <a:gd name="adj1" fmla="val -75647"/>
            <a:gd name="adj2" fmla="val 186956"/>
          </a:avLst>
        </a:prstGeom>
        <a:solidFill>
          <a:srgbClr val="FFFFFF"/>
        </a:solidFill>
        <a:ln w="9525"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421,925</a:t>
          </a:r>
        </a:p>
        <a:p>
          <a:pPr algn="l"/>
          <a:endParaRPr kumimoji="1" lang="en-US" altLang="ja-JP" sz="1100"/>
        </a:p>
        <a:p>
          <a:pPr algn="l"/>
          <a:endParaRPr kumimoji="1" lang="ja-JP" altLang="en-US" sz="1100"/>
        </a:p>
      </xdr:txBody>
    </xdr:sp>
    <xdr:clientData/>
  </xdr:twoCellAnchor>
  <xdr:twoCellAnchor>
    <xdr:from>
      <xdr:col>1</xdr:col>
      <xdr:colOff>57150</xdr:colOff>
      <xdr:row>44</xdr:row>
      <xdr:rowOff>142875</xdr:rowOff>
    </xdr:from>
    <xdr:to>
      <xdr:col>11</xdr:col>
      <xdr:colOff>978882</xdr:colOff>
      <xdr:row>66</xdr:row>
      <xdr:rowOff>560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58</xdr:row>
      <xdr:rowOff>200025</xdr:rowOff>
    </xdr:from>
    <xdr:to>
      <xdr:col>11</xdr:col>
      <xdr:colOff>523875</xdr:colOff>
      <xdr:row>59</xdr:row>
      <xdr:rowOff>123825</xdr:rowOff>
    </xdr:to>
    <xdr:sp macro="" textlink="">
      <xdr:nvSpPr>
        <xdr:cNvPr id="6" name="四角形吹き出し 5"/>
        <xdr:cNvSpPr/>
      </xdr:nvSpPr>
      <xdr:spPr bwMode="auto">
        <a:xfrm>
          <a:off x="8753475" y="13477875"/>
          <a:ext cx="457200" cy="152400"/>
        </a:xfrm>
        <a:prstGeom prst="wedgeRectCallout">
          <a:avLst>
            <a:gd name="adj1" fmla="val -43703"/>
            <a:gd name="adj2" fmla="val 495289"/>
          </a:avLst>
        </a:prstGeom>
        <a:noFill/>
        <a:ln w="9525" cap="flat" cmpd="sng" algn="ctr">
          <a:solidFill>
            <a:srgbClr val="FF0066"/>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512,244</a:t>
          </a:r>
          <a:endParaRPr kumimoji="1" lang="en-US" altLang="ja-JP" sz="1100"/>
        </a:p>
        <a:p>
          <a:pPr algn="l"/>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0.83209</cdr:x>
      <cdr:y>0.91864</cdr:y>
    </cdr:from>
    <cdr:to>
      <cdr:x>0.91021</cdr:x>
      <cdr:y>0.95895</cdr:y>
    </cdr:to>
    <cdr:sp macro="" textlink="">
      <cdr:nvSpPr>
        <cdr:cNvPr id="3" name="テキスト ボックス 2"/>
        <cdr:cNvSpPr txBox="1"/>
      </cdr:nvSpPr>
      <cdr:spPr>
        <a:xfrm xmlns:a="http://schemas.openxmlformats.org/drawingml/2006/main">
          <a:off x="7210818" y="4550032"/>
          <a:ext cx="676982" cy="199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0.8728</cdr:x>
      <cdr:y>0.81741</cdr:y>
    </cdr:from>
    <cdr:to>
      <cdr:x>0.95544</cdr:x>
      <cdr:y>0.86432</cdr:y>
    </cdr:to>
    <cdr:sp macro="" textlink="">
      <cdr:nvSpPr>
        <cdr:cNvPr id="4" name="テキスト ボックス 3"/>
        <cdr:cNvSpPr txBox="1"/>
      </cdr:nvSpPr>
      <cdr:spPr>
        <a:xfrm xmlns:a="http://schemas.openxmlformats.org/drawingml/2006/main">
          <a:off x="7557731" y="3999767"/>
          <a:ext cx="715597" cy="229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775,044</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56029</xdr:colOff>
      <xdr:row>1</xdr:row>
      <xdr:rowOff>68354</xdr:rowOff>
    </xdr:from>
    <xdr:to>
      <xdr:col>11</xdr:col>
      <xdr:colOff>997323</xdr:colOff>
      <xdr:row>17</xdr:row>
      <xdr:rowOff>593911</xdr:rowOff>
    </xdr:to>
    <xdr:graphicFrame macro="">
      <xdr:nvGraphicFramePr>
        <xdr:cNvPr id="2" name="グラフ 7">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0.01478</cdr:x>
      <cdr:y>0.0307</cdr:y>
    </cdr:from>
    <cdr:to>
      <cdr:x>0.08601</cdr:x>
      <cdr:y>0.06988</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127844" y="189997"/>
          <a:ext cx="616020" cy="24245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（令和４年月別（上半期））</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0.08513</cdr:x>
      <cdr:y>0.96993</cdr:y>
    </cdr:from>
    <cdr:to>
      <cdr:x>0.17557</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817568" y="6009427"/>
          <a:ext cx="868535" cy="1863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（令和４年）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28575</xdr:colOff>
      <xdr:row>28</xdr:row>
      <xdr:rowOff>66675</xdr:rowOff>
    </xdr:from>
    <xdr:to>
      <xdr:col>9</xdr:col>
      <xdr:colOff>561975</xdr:colOff>
      <xdr:row>56</xdr:row>
      <xdr:rowOff>38100</xdr:rowOff>
    </xdr:to>
    <xdr:sp macro="" textlink="">
      <xdr:nvSpPr>
        <xdr:cNvPr id="2084" name="AutoShape 36">
          <a:extLst>
            <a:ext uri="{FF2B5EF4-FFF2-40B4-BE49-F238E27FC236}">
              <a16:creationId xmlns:a16="http://schemas.microsoft.com/office/drawing/2014/main" id="{00000000-0008-0000-0700-000024080000}"/>
            </a:ext>
          </a:extLst>
        </xdr:cNvPr>
        <xdr:cNvSpPr>
          <a:spLocks noChangeAspect="1" noChangeArrowheads="1"/>
        </xdr:cNvSpPr>
      </xdr:nvSpPr>
      <xdr:spPr bwMode="auto">
        <a:xfrm>
          <a:off x="1943100" y="5429250"/>
          <a:ext cx="6581775" cy="4772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114300</xdr:colOff>
          <xdr:row>29</xdr:row>
          <xdr:rowOff>1084</xdr:rowOff>
        </xdr:from>
        <xdr:to>
          <xdr:col>9</xdr:col>
          <xdr:colOff>476250</xdr:colOff>
          <xdr:row>57</xdr:row>
          <xdr:rowOff>3402</xdr:rowOff>
        </xdr:to>
        <xdr:pic>
          <xdr:nvPicPr>
            <xdr:cNvPr id="9" name="図 8">
              <a:extLst>
                <a:ext uri="{FF2B5EF4-FFF2-40B4-BE49-F238E27FC236}">
                  <a16:creationId xmlns:a16="http://schemas.microsoft.com/office/drawing/2014/main" id="{00000000-0008-0000-0700-000009000000}"/>
                </a:ext>
              </a:extLst>
            </xdr:cNvPr>
            <xdr:cNvPicPr>
              <a:picLocks noChangeAspect="1" noChangeArrowheads="1"/>
              <a:extLst>
                <a:ext uri="{84589F7E-364E-4C9E-8A38-B11213B215E9}">
                  <a14:cameraTool cellRange="$O$3:$Y$28" spid="_x0000_s15857"/>
                </a:ext>
              </a:extLst>
            </xdr:cNvPicPr>
          </xdr:nvPicPr>
          <xdr:blipFill>
            <a:blip xmlns:r="http://schemas.openxmlformats.org/officeDocument/2006/relationships" r:embed="rId1"/>
            <a:srcRect/>
            <a:stretch>
              <a:fillRect/>
            </a:stretch>
          </xdr:blipFill>
          <xdr:spPr bwMode="auto">
            <a:xfrm>
              <a:off x="114300" y="5535109"/>
              <a:ext cx="6410325" cy="4802918"/>
            </a:xfrm>
            <a:prstGeom prst="rect">
              <a:avLst/>
            </a:prstGeom>
            <a:solidFill>
              <a:schemeClr val="bg1"/>
            </a:solidFill>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7" name="Line 18">
          <a:extLst>
            <a:ext uri="{FF2B5EF4-FFF2-40B4-BE49-F238E27FC236}">
              <a16:creationId xmlns:a16="http://schemas.microsoft.com/office/drawing/2014/main" id="{00000000-0008-0000-0800-000007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8" name="Line 19">
          <a:extLst>
            <a:ext uri="{FF2B5EF4-FFF2-40B4-BE49-F238E27FC236}">
              <a16:creationId xmlns:a16="http://schemas.microsoft.com/office/drawing/2014/main" id="{00000000-0008-0000-0800-000008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9" name="Line 20">
          <a:extLst>
            <a:ext uri="{FF2B5EF4-FFF2-40B4-BE49-F238E27FC236}">
              <a16:creationId xmlns:a16="http://schemas.microsoft.com/office/drawing/2014/main" id="{00000000-0008-0000-0800-000009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0" name="Line 21">
          <a:extLst>
            <a:ext uri="{FF2B5EF4-FFF2-40B4-BE49-F238E27FC236}">
              <a16:creationId xmlns:a16="http://schemas.microsoft.com/office/drawing/2014/main" id="{00000000-0008-0000-0800-00000A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1" name="Line 22">
          <a:extLst>
            <a:ext uri="{FF2B5EF4-FFF2-40B4-BE49-F238E27FC236}">
              <a16:creationId xmlns:a16="http://schemas.microsoft.com/office/drawing/2014/main" id="{00000000-0008-0000-0800-00000B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2" name="Line 23">
          <a:extLst>
            <a:ext uri="{FF2B5EF4-FFF2-40B4-BE49-F238E27FC236}">
              <a16:creationId xmlns:a16="http://schemas.microsoft.com/office/drawing/2014/main" id="{00000000-0008-0000-0800-00000C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 name="Line 24">
          <a:extLst>
            <a:ext uri="{FF2B5EF4-FFF2-40B4-BE49-F238E27FC236}">
              <a16:creationId xmlns:a16="http://schemas.microsoft.com/office/drawing/2014/main" id="{00000000-0008-0000-0800-00000D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4" name="Line 25">
          <a:extLst>
            <a:ext uri="{FF2B5EF4-FFF2-40B4-BE49-F238E27FC236}">
              <a16:creationId xmlns:a16="http://schemas.microsoft.com/office/drawing/2014/main" id="{00000000-0008-0000-0800-00000E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5" name="Line 26">
          <a:extLst>
            <a:ext uri="{FF2B5EF4-FFF2-40B4-BE49-F238E27FC236}">
              <a16:creationId xmlns:a16="http://schemas.microsoft.com/office/drawing/2014/main" id="{00000000-0008-0000-0800-00000F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7" name="Line 28">
          <a:extLst>
            <a:ext uri="{FF2B5EF4-FFF2-40B4-BE49-F238E27FC236}">
              <a16:creationId xmlns:a16="http://schemas.microsoft.com/office/drawing/2014/main" id="{00000000-0008-0000-0800-000011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8" name="Line 29">
          <a:extLst>
            <a:ext uri="{FF2B5EF4-FFF2-40B4-BE49-F238E27FC236}">
              <a16:creationId xmlns:a16="http://schemas.microsoft.com/office/drawing/2014/main" id="{00000000-0008-0000-0800-000012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9" name="Line 30">
          <a:extLst>
            <a:ext uri="{FF2B5EF4-FFF2-40B4-BE49-F238E27FC236}">
              <a16:creationId xmlns:a16="http://schemas.microsoft.com/office/drawing/2014/main" id="{00000000-0008-0000-0800-000013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20" name="Line 43">
          <a:extLst>
            <a:ext uri="{FF2B5EF4-FFF2-40B4-BE49-F238E27FC236}">
              <a16:creationId xmlns:a16="http://schemas.microsoft.com/office/drawing/2014/main" id="{00000000-0008-0000-0800-000014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21" name="Line 44">
          <a:extLst>
            <a:ext uri="{FF2B5EF4-FFF2-40B4-BE49-F238E27FC236}">
              <a16:creationId xmlns:a16="http://schemas.microsoft.com/office/drawing/2014/main" id="{00000000-0008-0000-0800-000015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22" name="Line 45">
          <a:extLst>
            <a:ext uri="{FF2B5EF4-FFF2-40B4-BE49-F238E27FC236}">
              <a16:creationId xmlns:a16="http://schemas.microsoft.com/office/drawing/2014/main" id="{00000000-0008-0000-0800-000016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23" name="Line 46">
          <a:extLst>
            <a:ext uri="{FF2B5EF4-FFF2-40B4-BE49-F238E27FC236}">
              <a16:creationId xmlns:a16="http://schemas.microsoft.com/office/drawing/2014/main" id="{00000000-0008-0000-0800-000017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24" name="Line 47">
          <a:extLst>
            <a:ext uri="{FF2B5EF4-FFF2-40B4-BE49-F238E27FC236}">
              <a16:creationId xmlns:a16="http://schemas.microsoft.com/office/drawing/2014/main" id="{00000000-0008-0000-0800-000018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25" name="Line 48">
          <a:extLst>
            <a:ext uri="{FF2B5EF4-FFF2-40B4-BE49-F238E27FC236}">
              <a16:creationId xmlns:a16="http://schemas.microsoft.com/office/drawing/2014/main" id="{00000000-0008-0000-0800-000019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26" name="Line 49">
          <a:extLst>
            <a:ext uri="{FF2B5EF4-FFF2-40B4-BE49-F238E27FC236}">
              <a16:creationId xmlns:a16="http://schemas.microsoft.com/office/drawing/2014/main" id="{00000000-0008-0000-0800-00001A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27" name="Line 50">
          <a:extLst>
            <a:ext uri="{FF2B5EF4-FFF2-40B4-BE49-F238E27FC236}">
              <a16:creationId xmlns:a16="http://schemas.microsoft.com/office/drawing/2014/main" id="{00000000-0008-0000-0800-00001B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28" name="Line 51">
          <a:extLst>
            <a:ext uri="{FF2B5EF4-FFF2-40B4-BE49-F238E27FC236}">
              <a16:creationId xmlns:a16="http://schemas.microsoft.com/office/drawing/2014/main" id="{00000000-0008-0000-0800-00001C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30" name="Line 53">
          <a:extLst>
            <a:ext uri="{FF2B5EF4-FFF2-40B4-BE49-F238E27FC236}">
              <a16:creationId xmlns:a16="http://schemas.microsoft.com/office/drawing/2014/main" id="{00000000-0008-0000-0800-00001E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31" name="Line 54">
          <a:extLst>
            <a:ext uri="{FF2B5EF4-FFF2-40B4-BE49-F238E27FC236}">
              <a16:creationId xmlns:a16="http://schemas.microsoft.com/office/drawing/2014/main" id="{00000000-0008-0000-0800-00001F000000}"/>
            </a:ext>
          </a:extLst>
        </xdr:cNvPr>
        <xdr:cNvSpPr>
          <a:spLocks noChangeShapeType="1"/>
        </xdr:cNvSpPr>
      </xdr:nvSpPr>
      <xdr:spPr bwMode="auto">
        <a:xfrm flipV="1">
          <a:off x="266700" y="984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32" name="Line 56">
          <a:extLst>
            <a:ext uri="{FF2B5EF4-FFF2-40B4-BE49-F238E27FC236}">
              <a16:creationId xmlns:a16="http://schemas.microsoft.com/office/drawing/2014/main" id="{00000000-0008-0000-0800-000020000000}"/>
            </a:ext>
          </a:extLst>
        </xdr:cNvPr>
        <xdr:cNvSpPr>
          <a:spLocks noChangeShapeType="1"/>
        </xdr:cNvSpPr>
      </xdr:nvSpPr>
      <xdr:spPr bwMode="auto">
        <a:xfrm flipV="1">
          <a:off x="266700" y="984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33" name="Line 69">
          <a:extLst>
            <a:ext uri="{FF2B5EF4-FFF2-40B4-BE49-F238E27FC236}">
              <a16:creationId xmlns:a16="http://schemas.microsoft.com/office/drawing/2014/main" id="{00000000-0008-0000-0800-000021000000}"/>
            </a:ext>
          </a:extLst>
        </xdr:cNvPr>
        <xdr:cNvSpPr>
          <a:spLocks noChangeShapeType="1"/>
        </xdr:cNvSpPr>
      </xdr:nvSpPr>
      <xdr:spPr bwMode="auto">
        <a:xfrm flipV="1">
          <a:off x="266700" y="14449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34" name="Line 71">
          <a:extLst>
            <a:ext uri="{FF2B5EF4-FFF2-40B4-BE49-F238E27FC236}">
              <a16:creationId xmlns:a16="http://schemas.microsoft.com/office/drawing/2014/main" id="{00000000-0008-0000-0800-000022000000}"/>
            </a:ext>
          </a:extLst>
        </xdr:cNvPr>
        <xdr:cNvSpPr>
          <a:spLocks noChangeShapeType="1"/>
        </xdr:cNvSpPr>
      </xdr:nvSpPr>
      <xdr:spPr bwMode="auto">
        <a:xfrm flipV="1">
          <a:off x="266700" y="14449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35" name="Line 72">
          <a:extLst>
            <a:ext uri="{FF2B5EF4-FFF2-40B4-BE49-F238E27FC236}">
              <a16:creationId xmlns:a16="http://schemas.microsoft.com/office/drawing/2014/main" id="{00000000-0008-0000-0800-000023000000}"/>
            </a:ext>
          </a:extLst>
        </xdr:cNvPr>
        <xdr:cNvSpPr>
          <a:spLocks noChangeShapeType="1"/>
        </xdr:cNvSpPr>
      </xdr:nvSpPr>
      <xdr:spPr bwMode="auto">
        <a:xfrm flipV="1">
          <a:off x="266700" y="19707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36" name="Line 74">
          <a:extLst>
            <a:ext uri="{FF2B5EF4-FFF2-40B4-BE49-F238E27FC236}">
              <a16:creationId xmlns:a16="http://schemas.microsoft.com/office/drawing/2014/main" id="{00000000-0008-0000-0800-000024000000}"/>
            </a:ext>
          </a:extLst>
        </xdr:cNvPr>
        <xdr:cNvSpPr>
          <a:spLocks noChangeShapeType="1"/>
        </xdr:cNvSpPr>
      </xdr:nvSpPr>
      <xdr:spPr bwMode="auto">
        <a:xfrm flipV="1">
          <a:off x="266700" y="19707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37" name="Line 75">
          <a:extLst>
            <a:ext uri="{FF2B5EF4-FFF2-40B4-BE49-F238E27FC236}">
              <a16:creationId xmlns:a16="http://schemas.microsoft.com/office/drawing/2014/main" id="{00000000-0008-0000-0800-000025000000}"/>
            </a:ext>
          </a:extLst>
        </xdr:cNvPr>
        <xdr:cNvSpPr>
          <a:spLocks noChangeShapeType="1"/>
        </xdr:cNvSpPr>
      </xdr:nvSpPr>
      <xdr:spPr bwMode="auto">
        <a:xfrm flipV="1">
          <a:off x="266700" y="2430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38" name="Line 77">
          <a:extLst>
            <a:ext uri="{FF2B5EF4-FFF2-40B4-BE49-F238E27FC236}">
              <a16:creationId xmlns:a16="http://schemas.microsoft.com/office/drawing/2014/main" id="{00000000-0008-0000-0800-000026000000}"/>
            </a:ext>
          </a:extLst>
        </xdr:cNvPr>
        <xdr:cNvSpPr>
          <a:spLocks noChangeShapeType="1"/>
        </xdr:cNvSpPr>
      </xdr:nvSpPr>
      <xdr:spPr bwMode="auto">
        <a:xfrm flipV="1">
          <a:off x="266700" y="2430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39" name="Line 78">
          <a:extLst>
            <a:ext uri="{FF2B5EF4-FFF2-40B4-BE49-F238E27FC236}">
              <a16:creationId xmlns:a16="http://schemas.microsoft.com/office/drawing/2014/main" id="{00000000-0008-0000-0800-000027000000}"/>
            </a:ext>
          </a:extLst>
        </xdr:cNvPr>
        <xdr:cNvSpPr>
          <a:spLocks noChangeShapeType="1"/>
        </xdr:cNvSpPr>
      </xdr:nvSpPr>
      <xdr:spPr bwMode="auto">
        <a:xfrm flipV="1">
          <a:off x="266700" y="29565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40" name="Line 80">
          <a:extLst>
            <a:ext uri="{FF2B5EF4-FFF2-40B4-BE49-F238E27FC236}">
              <a16:creationId xmlns:a16="http://schemas.microsoft.com/office/drawing/2014/main" id="{00000000-0008-0000-0800-000028000000}"/>
            </a:ext>
          </a:extLst>
        </xdr:cNvPr>
        <xdr:cNvSpPr>
          <a:spLocks noChangeShapeType="1"/>
        </xdr:cNvSpPr>
      </xdr:nvSpPr>
      <xdr:spPr bwMode="auto">
        <a:xfrm flipV="1">
          <a:off x="266700" y="29565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1" name="Line 22">
          <a:extLst>
            <a:ext uri="{FF2B5EF4-FFF2-40B4-BE49-F238E27FC236}">
              <a16:creationId xmlns:a16="http://schemas.microsoft.com/office/drawing/2014/main" id="{00000000-0008-0000-0800-000029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2" name="Line 23">
          <a:extLst>
            <a:ext uri="{FF2B5EF4-FFF2-40B4-BE49-F238E27FC236}">
              <a16:creationId xmlns:a16="http://schemas.microsoft.com/office/drawing/2014/main" id="{00000000-0008-0000-0800-00002A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3" name="Line 47">
          <a:extLst>
            <a:ext uri="{FF2B5EF4-FFF2-40B4-BE49-F238E27FC236}">
              <a16:creationId xmlns:a16="http://schemas.microsoft.com/office/drawing/2014/main" id="{00000000-0008-0000-0800-00002B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4" name="Line 48">
          <a:extLst>
            <a:ext uri="{FF2B5EF4-FFF2-40B4-BE49-F238E27FC236}">
              <a16:creationId xmlns:a16="http://schemas.microsoft.com/office/drawing/2014/main" id="{00000000-0008-0000-0800-00002C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5" name="Line 24">
          <a:extLst>
            <a:ext uri="{FF2B5EF4-FFF2-40B4-BE49-F238E27FC236}">
              <a16:creationId xmlns:a16="http://schemas.microsoft.com/office/drawing/2014/main" id="{00000000-0008-0000-0800-00002D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6" name="Line 25">
          <a:extLst>
            <a:ext uri="{FF2B5EF4-FFF2-40B4-BE49-F238E27FC236}">
              <a16:creationId xmlns:a16="http://schemas.microsoft.com/office/drawing/2014/main" id="{00000000-0008-0000-0800-00002E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7" name="Line 49">
          <a:extLst>
            <a:ext uri="{FF2B5EF4-FFF2-40B4-BE49-F238E27FC236}">
              <a16:creationId xmlns:a16="http://schemas.microsoft.com/office/drawing/2014/main" id="{00000000-0008-0000-0800-00002F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8" name="Line 50">
          <a:extLst>
            <a:ext uri="{FF2B5EF4-FFF2-40B4-BE49-F238E27FC236}">
              <a16:creationId xmlns:a16="http://schemas.microsoft.com/office/drawing/2014/main" id="{00000000-0008-0000-0800-000030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49" name="Line 4">
          <a:extLst>
            <a:ext uri="{FF2B5EF4-FFF2-40B4-BE49-F238E27FC236}">
              <a16:creationId xmlns:a16="http://schemas.microsoft.com/office/drawing/2014/main" id="{00000000-0008-0000-0800-000031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0" name="Line 5">
          <a:extLst>
            <a:ext uri="{FF2B5EF4-FFF2-40B4-BE49-F238E27FC236}">
              <a16:creationId xmlns:a16="http://schemas.microsoft.com/office/drawing/2014/main" id="{00000000-0008-0000-0800-000032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1" name="Line 29">
          <a:extLst>
            <a:ext uri="{FF2B5EF4-FFF2-40B4-BE49-F238E27FC236}">
              <a16:creationId xmlns:a16="http://schemas.microsoft.com/office/drawing/2014/main" id="{00000000-0008-0000-0800-000033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2" name="Line 30">
          <a:extLst>
            <a:ext uri="{FF2B5EF4-FFF2-40B4-BE49-F238E27FC236}">
              <a16:creationId xmlns:a16="http://schemas.microsoft.com/office/drawing/2014/main" id="{00000000-0008-0000-0800-000034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3" name="Line 18">
          <a:extLst>
            <a:ext uri="{FF2B5EF4-FFF2-40B4-BE49-F238E27FC236}">
              <a16:creationId xmlns:a16="http://schemas.microsoft.com/office/drawing/2014/main" id="{00000000-0008-0000-0800-000035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4" name="Line 19">
          <a:extLst>
            <a:ext uri="{FF2B5EF4-FFF2-40B4-BE49-F238E27FC236}">
              <a16:creationId xmlns:a16="http://schemas.microsoft.com/office/drawing/2014/main" id="{00000000-0008-0000-0800-000036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5" name="Line 43">
          <a:extLst>
            <a:ext uri="{FF2B5EF4-FFF2-40B4-BE49-F238E27FC236}">
              <a16:creationId xmlns:a16="http://schemas.microsoft.com/office/drawing/2014/main" id="{00000000-0008-0000-0800-000037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6" name="Line 44">
          <a:extLst>
            <a:ext uri="{FF2B5EF4-FFF2-40B4-BE49-F238E27FC236}">
              <a16:creationId xmlns:a16="http://schemas.microsoft.com/office/drawing/2014/main" id="{00000000-0008-0000-0800-000038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7" name="Line 20">
          <a:extLst>
            <a:ext uri="{FF2B5EF4-FFF2-40B4-BE49-F238E27FC236}">
              <a16:creationId xmlns:a16="http://schemas.microsoft.com/office/drawing/2014/main" id="{00000000-0008-0000-0800-000039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8" name="Line 21">
          <a:extLst>
            <a:ext uri="{FF2B5EF4-FFF2-40B4-BE49-F238E27FC236}">
              <a16:creationId xmlns:a16="http://schemas.microsoft.com/office/drawing/2014/main" id="{00000000-0008-0000-0800-00003A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9" name="Line 45">
          <a:extLst>
            <a:ext uri="{FF2B5EF4-FFF2-40B4-BE49-F238E27FC236}">
              <a16:creationId xmlns:a16="http://schemas.microsoft.com/office/drawing/2014/main" id="{00000000-0008-0000-0800-00003B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60" name="Line 46">
          <a:extLst>
            <a:ext uri="{FF2B5EF4-FFF2-40B4-BE49-F238E27FC236}">
              <a16:creationId xmlns:a16="http://schemas.microsoft.com/office/drawing/2014/main" id="{00000000-0008-0000-0800-00003C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24773;&#22577;&#20998;&#26512;&#23448;/&#32113;&#35336;&#31532;&#19968;&#20418;/&#20196;&#21644;3&#24180;&#24230;/04%20&#21508;&#31278;&#32113;&#35336;/04%20&#22577;&#36947;&#30330;&#34920;/03%20&#20986;&#20837;&#22269;&#32773;&#25968;/&#20196;&#21644;&#65299;&#24180;&#65288;&#30906;&#23450;&#20516;&#65289;&#65288;R4.3&#20844;&#34920;&#20104;&#23450;&#65289;/01&#22577;&#36947;&#30330;&#34920;&#36039;&#26009;/&#20316;&#25104;&#29992;/02_&#12475;&#12483;&#12488;/02_&#32113;&#35336;&#36039;&#2600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１、表１"/>
      <sheetName val="表２"/>
      <sheetName val="表３"/>
      <sheetName val="図２、表4"/>
      <sheetName val="表５"/>
      <sheetName val="表６"/>
      <sheetName val="表７"/>
      <sheetName val="表８"/>
      <sheetName val="表９"/>
      <sheetName val="表１０"/>
    </sheetNames>
    <sheetDataSet>
      <sheetData sheetId="0">
        <row r="26">
          <cell r="L26" t="str">
            <v>【参考】
訪日外国人旅行者数
（観光庁公表値）</v>
          </cell>
        </row>
        <row r="29">
          <cell r="D29">
            <v>2985764</v>
          </cell>
          <cell r="H29">
            <v>1853528</v>
          </cell>
          <cell r="J29">
            <v>9662752</v>
          </cell>
          <cell r="L29">
            <v>2835064</v>
          </cell>
        </row>
        <row r="30">
          <cell r="D30">
            <v>3504470</v>
          </cell>
          <cell r="H30">
            <v>1877994</v>
          </cell>
          <cell r="J30">
            <v>10997431</v>
          </cell>
          <cell r="L30">
            <v>3235860</v>
          </cell>
        </row>
        <row r="31">
          <cell r="D31">
            <v>3855952</v>
          </cell>
          <cell r="H31">
            <v>1784528</v>
          </cell>
          <cell r="J31">
            <v>10633777</v>
          </cell>
          <cell r="L31">
            <v>3532651</v>
          </cell>
        </row>
        <row r="32">
          <cell r="D32">
            <v>3926347</v>
          </cell>
          <cell r="H32">
            <v>1835716</v>
          </cell>
          <cell r="J32">
            <v>11790699</v>
          </cell>
          <cell r="L32">
            <v>3581540</v>
          </cell>
        </row>
        <row r="33">
          <cell r="D33">
            <v>3747157</v>
          </cell>
          <cell r="H33">
            <v>1880336</v>
          </cell>
          <cell r="J33">
            <v>11933620</v>
          </cell>
          <cell r="L33">
            <v>3410447</v>
          </cell>
        </row>
        <row r="34">
          <cell r="D34">
            <v>3831367</v>
          </cell>
          <cell r="H34">
            <v>1932375</v>
          </cell>
          <cell r="J34">
            <v>13578934</v>
          </cell>
          <cell r="L34">
            <v>3468055</v>
          </cell>
        </row>
        <row r="35">
          <cell r="D35">
            <v>3732450</v>
          </cell>
          <cell r="H35">
            <v>2026378</v>
          </cell>
          <cell r="J35">
            <v>15298125</v>
          </cell>
          <cell r="L35">
            <v>3345274</v>
          </cell>
        </row>
        <row r="36">
          <cell r="D36">
            <v>4244529</v>
          </cell>
          <cell r="H36">
            <v>2074657</v>
          </cell>
          <cell r="J36">
            <v>16694769</v>
          </cell>
          <cell r="L36">
            <v>3837113</v>
          </cell>
        </row>
        <row r="37">
          <cell r="D37">
            <v>4669514</v>
          </cell>
          <cell r="H37">
            <v>2146242</v>
          </cell>
          <cell r="J37">
            <v>16802750</v>
          </cell>
          <cell r="L37">
            <v>4218208</v>
          </cell>
        </row>
        <row r="38">
          <cell r="D38">
            <v>4556845</v>
          </cell>
          <cell r="H38">
            <v>2036562</v>
          </cell>
          <cell r="J38">
            <v>15806218</v>
          </cell>
          <cell r="L38">
            <v>4106057</v>
          </cell>
        </row>
        <row r="39">
          <cell r="D39">
            <v>4901317</v>
          </cell>
          <cell r="H39">
            <v>2010775</v>
          </cell>
          <cell r="J39">
            <v>16357572</v>
          </cell>
          <cell r="L39">
            <v>4437863</v>
          </cell>
        </row>
        <row r="40">
          <cell r="D40">
            <v>5272095</v>
          </cell>
          <cell r="H40">
            <v>2105078</v>
          </cell>
          <cell r="J40">
            <v>17818590</v>
          </cell>
          <cell r="L40">
            <v>4757146</v>
          </cell>
        </row>
        <row r="41">
          <cell r="D41">
            <v>5286310</v>
          </cell>
          <cell r="H41">
            <v>2104395</v>
          </cell>
          <cell r="J41">
            <v>16215657</v>
          </cell>
          <cell r="L41">
            <v>4771555</v>
          </cell>
        </row>
        <row r="42">
          <cell r="D42">
            <v>5771975</v>
          </cell>
          <cell r="H42">
            <v>2040789</v>
          </cell>
          <cell r="J42">
            <v>16522804</v>
          </cell>
          <cell r="L42">
            <v>5238963</v>
          </cell>
        </row>
        <row r="43">
          <cell r="D43">
            <v>5727240</v>
          </cell>
          <cell r="H43">
            <v>1977389</v>
          </cell>
          <cell r="J43">
            <v>13296330</v>
          </cell>
          <cell r="L43">
            <v>5211725</v>
          </cell>
        </row>
        <row r="44">
          <cell r="D44">
            <v>6756830</v>
          </cell>
          <cell r="H44">
            <v>2080354</v>
          </cell>
          <cell r="J44">
            <v>16831112</v>
          </cell>
          <cell r="L44">
            <v>6137905</v>
          </cell>
        </row>
        <row r="45">
          <cell r="D45">
            <v>7450103</v>
          </cell>
          <cell r="H45">
            <v>2101462</v>
          </cell>
          <cell r="J45">
            <v>17403565</v>
          </cell>
          <cell r="L45">
            <v>6727926</v>
          </cell>
        </row>
        <row r="46">
          <cell r="D46">
            <v>8107963</v>
          </cell>
          <cell r="H46">
            <v>2092527</v>
          </cell>
          <cell r="J46">
            <v>17534565</v>
          </cell>
          <cell r="L46">
            <v>7334077</v>
          </cell>
        </row>
        <row r="47">
          <cell r="D47">
            <v>9152186</v>
          </cell>
          <cell r="H47">
            <v>2089456</v>
          </cell>
          <cell r="J47">
            <v>17294935</v>
          </cell>
          <cell r="L47">
            <v>8346969</v>
          </cell>
        </row>
        <row r="48">
          <cell r="D48">
            <v>9146108</v>
          </cell>
          <cell r="H48">
            <v>2079981</v>
          </cell>
          <cell r="J48">
            <v>15987250</v>
          </cell>
          <cell r="L48">
            <v>8350835</v>
          </cell>
        </row>
        <row r="49">
          <cell r="D49">
            <v>7581330</v>
          </cell>
          <cell r="H49">
            <v>1888704</v>
          </cell>
          <cell r="J49">
            <v>15445684</v>
          </cell>
          <cell r="L49">
            <v>6789658</v>
          </cell>
        </row>
        <row r="50">
          <cell r="D50">
            <v>9443696</v>
          </cell>
          <cell r="H50">
            <v>1972090</v>
          </cell>
          <cell r="J50">
            <v>16637224</v>
          </cell>
          <cell r="L50">
            <v>8611175</v>
          </cell>
        </row>
        <row r="51">
          <cell r="D51">
            <v>7135407</v>
          </cell>
          <cell r="H51">
            <v>1915705</v>
          </cell>
          <cell r="J51">
            <v>16994200</v>
          </cell>
          <cell r="L51">
            <v>6218752</v>
          </cell>
        </row>
        <row r="52">
          <cell r="D52">
            <v>9172146</v>
          </cell>
          <cell r="H52">
            <v>2204644</v>
          </cell>
          <cell r="J52">
            <v>18490657</v>
          </cell>
          <cell r="L52">
            <v>8358105</v>
          </cell>
        </row>
        <row r="53">
          <cell r="D53">
            <v>11255221</v>
          </cell>
          <cell r="H53">
            <v>2165112</v>
          </cell>
          <cell r="J53">
            <v>17472748</v>
          </cell>
          <cell r="L53">
            <v>10363904</v>
          </cell>
        </row>
        <row r="54">
          <cell r="D54">
            <v>14150185</v>
          </cell>
          <cell r="H54">
            <v>2452119</v>
          </cell>
          <cell r="J54">
            <v>16903388</v>
          </cell>
          <cell r="L54">
            <v>13413467</v>
          </cell>
        </row>
        <row r="55">
          <cell r="D55">
            <v>19688247</v>
          </cell>
          <cell r="H55">
            <v>3527959</v>
          </cell>
          <cell r="J55">
            <v>16213789</v>
          </cell>
          <cell r="L55">
            <v>19737409</v>
          </cell>
        </row>
        <row r="56">
          <cell r="D56">
            <v>23218912</v>
          </cell>
          <cell r="H56">
            <v>4749924</v>
          </cell>
          <cell r="J56">
            <v>17116420</v>
          </cell>
          <cell r="L56">
            <v>24039700</v>
          </cell>
        </row>
        <row r="57">
          <cell r="D57">
            <v>27428782</v>
          </cell>
          <cell r="H57">
            <v>5502177</v>
          </cell>
          <cell r="J57">
            <v>17889292</v>
          </cell>
          <cell r="L57">
            <v>28691073</v>
          </cell>
        </row>
        <row r="58">
          <cell r="D58">
            <v>30102102</v>
          </cell>
          <cell r="H58">
            <v>5364421</v>
          </cell>
          <cell r="J58">
            <v>18954031</v>
          </cell>
          <cell r="L58">
            <v>31191856</v>
          </cell>
        </row>
        <row r="59">
          <cell r="D59">
            <v>31187179</v>
          </cell>
          <cell r="H59">
            <v>4961505</v>
          </cell>
          <cell r="J59">
            <v>20080669</v>
          </cell>
          <cell r="L59">
            <v>31882049</v>
          </cell>
        </row>
        <row r="60">
          <cell r="D60">
            <v>4307257</v>
          </cell>
          <cell r="H60">
            <v>919311</v>
          </cell>
          <cell r="J60">
            <v>3174219</v>
          </cell>
          <cell r="L60">
            <v>4115828</v>
          </cell>
        </row>
        <row r="61">
          <cell r="D61">
            <v>353119</v>
          </cell>
          <cell r="H61">
            <v>421925</v>
          </cell>
          <cell r="J61">
            <v>512244</v>
          </cell>
          <cell r="L61">
            <v>245862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1.vml" Type="http://schemas.openxmlformats.org/officeDocument/2006/relationships/vml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abSelected="1" view="pageBreakPreview" zoomScale="85" zoomScaleNormal="100" zoomScaleSheetLayoutView="85" workbookViewId="0">
      <selection activeCell="P10" sqref="P10"/>
    </sheetView>
  </sheetViews>
  <sheetFormatPr defaultColWidth="9" defaultRowHeight="16.149999999999999" customHeight="1" x14ac:dyDescent="0.15"/>
  <cols>
    <col min="1" max="1" width="2.125" style="1" customWidth="1"/>
    <col min="2" max="2" width="9" style="1"/>
    <col min="3" max="5" width="11.625" style="1" customWidth="1"/>
    <col min="6" max="6" width="8.5" style="1" bestFit="1" customWidth="1"/>
    <col min="7" max="7" width="13.625" style="1" customWidth="1"/>
    <col min="8" max="8" width="16.125" style="1" customWidth="1"/>
    <col min="9" max="9" width="8.5" style="1" bestFit="1" customWidth="1"/>
    <col min="10" max="10" width="12.75" style="1" bestFit="1" customWidth="1"/>
    <col min="11" max="11" width="8.5" style="1" bestFit="1" customWidth="1"/>
    <col min="12" max="12" width="15.875" style="1" bestFit="1" customWidth="1"/>
    <col min="13" max="13" width="9.375" style="1" bestFit="1" customWidth="1"/>
    <col min="14" max="14" width="10.5" style="1" bestFit="1" customWidth="1"/>
    <col min="15" max="15" width="13.875" style="1" bestFit="1" customWidth="1"/>
    <col min="16" max="16" width="12.25" style="1" bestFit="1" customWidth="1"/>
    <col min="17" max="17" width="17" style="1" bestFit="1" customWidth="1"/>
    <col min="18" max="18" width="11.625" style="1" bestFit="1" customWidth="1"/>
    <col min="19" max="19" width="16.875" style="1" customWidth="1"/>
    <col min="20" max="20" width="17" style="1" bestFit="1" customWidth="1"/>
    <col min="21" max="21" width="21.5" style="1" bestFit="1" customWidth="1"/>
    <col min="22" max="22" width="10.5" style="1" bestFit="1" customWidth="1"/>
    <col min="23" max="23" width="12.25" style="1" bestFit="1" customWidth="1"/>
    <col min="24" max="24" width="11.625" style="1" bestFit="1" customWidth="1"/>
    <col min="25" max="16384" width="9" style="1"/>
  </cols>
  <sheetData>
    <row r="1" spans="1:24" ht="26.25" customHeight="1" x14ac:dyDescent="0.15">
      <c r="A1" s="466" t="s">
        <v>306</v>
      </c>
      <c r="B1" s="466"/>
      <c r="C1" s="466"/>
      <c r="D1" s="466"/>
      <c r="E1" s="466"/>
      <c r="F1" s="466"/>
      <c r="G1" s="466"/>
      <c r="H1" s="466"/>
      <c r="I1" s="466"/>
      <c r="J1" s="466"/>
      <c r="K1" s="466"/>
      <c r="L1" s="466"/>
    </row>
    <row r="2" spans="1:24" ht="9.75" customHeight="1" x14ac:dyDescent="0.15">
      <c r="A2" s="184"/>
      <c r="B2" s="468"/>
      <c r="C2" s="468"/>
      <c r="D2" s="468"/>
      <c r="E2" s="468"/>
      <c r="F2" s="468"/>
      <c r="G2" s="469"/>
      <c r="H2" s="475" t="s">
        <v>258</v>
      </c>
      <c r="I2" s="471" t="s">
        <v>307</v>
      </c>
      <c r="J2" s="471" t="s">
        <v>259</v>
      </c>
      <c r="K2" s="472" t="s">
        <v>307</v>
      </c>
      <c r="L2" s="474" t="s">
        <v>260</v>
      </c>
    </row>
    <row r="3" spans="1:24" ht="9.75" customHeight="1" x14ac:dyDescent="0.15">
      <c r="A3" s="184"/>
      <c r="B3" s="468"/>
      <c r="C3" s="467" t="s">
        <v>261</v>
      </c>
      <c r="D3" s="467"/>
      <c r="E3" s="467"/>
      <c r="F3" s="471" t="s">
        <v>307</v>
      </c>
      <c r="G3" s="471" t="s">
        <v>262</v>
      </c>
      <c r="H3" s="475"/>
      <c r="I3" s="467"/>
      <c r="J3" s="471"/>
      <c r="K3" s="473"/>
      <c r="L3" s="474"/>
    </row>
    <row r="4" spans="1:24" ht="13.5" customHeight="1" x14ac:dyDescent="0.15">
      <c r="A4" s="240"/>
      <c r="B4" s="468"/>
      <c r="C4" s="467"/>
      <c r="D4" s="467"/>
      <c r="E4" s="467"/>
      <c r="F4" s="467"/>
      <c r="G4" s="471"/>
      <c r="H4" s="475"/>
      <c r="I4" s="467"/>
      <c r="J4" s="471"/>
      <c r="K4" s="473"/>
      <c r="L4" s="474"/>
      <c r="M4" s="240"/>
    </row>
    <row r="5" spans="1:24" s="240" customFormat="1" ht="15" customHeight="1" x14ac:dyDescent="0.15">
      <c r="B5" s="468"/>
      <c r="C5" s="467"/>
      <c r="D5" s="467"/>
      <c r="E5" s="467"/>
      <c r="F5" s="467"/>
      <c r="G5" s="471"/>
      <c r="H5" s="475"/>
      <c r="I5" s="467"/>
      <c r="J5" s="471"/>
      <c r="K5" s="473"/>
      <c r="L5" s="474"/>
    </row>
    <row r="6" spans="1:24" s="240" customFormat="1" ht="16.5" customHeight="1" x14ac:dyDescent="0.15">
      <c r="A6" s="1"/>
      <c r="B6" s="468"/>
      <c r="C6" s="264" t="s">
        <v>263</v>
      </c>
      <c r="D6" s="264" t="s">
        <v>264</v>
      </c>
      <c r="E6" s="264" t="s">
        <v>265</v>
      </c>
      <c r="F6" s="467"/>
      <c r="G6" s="471"/>
      <c r="H6" s="475"/>
      <c r="I6" s="467"/>
      <c r="J6" s="471"/>
      <c r="K6" s="473"/>
      <c r="L6" s="474"/>
      <c r="M6" s="1"/>
    </row>
    <row r="7" spans="1:24" ht="18" customHeight="1" x14ac:dyDescent="0.15">
      <c r="B7" s="245" t="s">
        <v>5</v>
      </c>
      <c r="C7" s="247">
        <v>2985764</v>
      </c>
      <c r="D7" s="247">
        <v>2455776</v>
      </c>
      <c r="E7" s="247">
        <v>529988</v>
      </c>
      <c r="F7" s="247" t="s">
        <v>266</v>
      </c>
      <c r="G7" s="248">
        <v>1853528</v>
      </c>
      <c r="H7" s="265">
        <v>4839292</v>
      </c>
      <c r="I7" s="247" t="s">
        <v>266</v>
      </c>
      <c r="J7" s="247">
        <v>9662752</v>
      </c>
      <c r="K7" s="267" t="s">
        <v>266</v>
      </c>
      <c r="L7" s="266">
        <v>2835064</v>
      </c>
      <c r="R7" s="362"/>
    </row>
    <row r="8" spans="1:24" ht="18" customHeight="1" x14ac:dyDescent="0.15">
      <c r="B8" s="103" t="s">
        <v>267</v>
      </c>
      <c r="C8" s="247">
        <v>3504470</v>
      </c>
      <c r="D8" s="247">
        <v>2927578</v>
      </c>
      <c r="E8" s="247">
        <v>576892</v>
      </c>
      <c r="F8" s="249">
        <f>C8/C7*100-100</f>
        <v>17.372638962757932</v>
      </c>
      <c r="G8" s="248">
        <v>1877994</v>
      </c>
      <c r="H8" s="265">
        <v>5382464</v>
      </c>
      <c r="I8" s="249">
        <f>H8/H7*100-100</f>
        <v>11.22420387114478</v>
      </c>
      <c r="J8" s="247">
        <v>10997431</v>
      </c>
      <c r="K8" s="268">
        <v>13.812617771831469</v>
      </c>
      <c r="L8" s="266">
        <v>3235860</v>
      </c>
      <c r="R8" s="354"/>
    </row>
    <row r="9" spans="1:24" ht="18" customHeight="1" x14ac:dyDescent="0.15">
      <c r="B9" s="103" t="s">
        <v>268</v>
      </c>
      <c r="C9" s="247">
        <v>3855952</v>
      </c>
      <c r="D9" s="247">
        <v>3237874</v>
      </c>
      <c r="E9" s="247">
        <v>618078</v>
      </c>
      <c r="F9" s="249">
        <f t="shared" ref="F9:F38" si="0">C9/C8*100-100</f>
        <v>10.029533709804909</v>
      </c>
      <c r="G9" s="248">
        <v>1784528</v>
      </c>
      <c r="H9" s="265">
        <v>5640480</v>
      </c>
      <c r="I9" s="249">
        <f t="shared" ref="I9:I38" si="1">H9/H8*100-100</f>
        <v>4.7936409792987149</v>
      </c>
      <c r="J9" s="247">
        <v>10633777</v>
      </c>
      <c r="K9" s="268">
        <v>-3.3067177234392346</v>
      </c>
      <c r="L9" s="266">
        <v>3532651</v>
      </c>
      <c r="R9" s="354"/>
      <c r="S9" s="364"/>
    </row>
    <row r="10" spans="1:24" ht="18" customHeight="1" x14ac:dyDescent="0.15">
      <c r="B10" s="103" t="s">
        <v>269</v>
      </c>
      <c r="C10" s="247">
        <v>3926347</v>
      </c>
      <c r="D10" s="247">
        <v>3251753</v>
      </c>
      <c r="E10" s="247">
        <v>674594</v>
      </c>
      <c r="F10" s="249">
        <f t="shared" si="0"/>
        <v>1.8256191985792469</v>
      </c>
      <c r="G10" s="248">
        <v>1835716</v>
      </c>
      <c r="H10" s="265">
        <v>5762063</v>
      </c>
      <c r="I10" s="249">
        <f t="shared" si="1"/>
        <v>2.1555434998439864</v>
      </c>
      <c r="J10" s="247">
        <v>11790699</v>
      </c>
      <c r="K10" s="268">
        <v>10.879690254930125</v>
      </c>
      <c r="L10" s="266">
        <v>3581540</v>
      </c>
      <c r="O10" s="270"/>
      <c r="P10" s="270"/>
      <c r="Q10" s="270"/>
      <c r="R10" s="355"/>
      <c r="S10" s="270"/>
      <c r="T10" s="270"/>
      <c r="U10" s="270"/>
      <c r="V10" s="270"/>
      <c r="W10" s="270"/>
      <c r="X10" s="270"/>
    </row>
    <row r="11" spans="1:24" ht="18" customHeight="1" x14ac:dyDescent="0.15">
      <c r="B11" s="103" t="s">
        <v>270</v>
      </c>
      <c r="C11" s="247">
        <v>3747157</v>
      </c>
      <c r="D11" s="247">
        <v>3040719</v>
      </c>
      <c r="E11" s="247">
        <v>706438</v>
      </c>
      <c r="F11" s="249">
        <f t="shared" si="0"/>
        <v>-4.5637840975339117</v>
      </c>
      <c r="G11" s="248">
        <v>1880336</v>
      </c>
      <c r="H11" s="265">
        <v>5627493</v>
      </c>
      <c r="I11" s="249">
        <f t="shared" si="1"/>
        <v>-2.3354482587226215</v>
      </c>
      <c r="J11" s="247">
        <v>11933620</v>
      </c>
      <c r="K11" s="268">
        <v>1.212150356819393</v>
      </c>
      <c r="L11" s="266">
        <v>3410447</v>
      </c>
      <c r="O11" s="272"/>
      <c r="P11" s="269"/>
      <c r="Q11" s="269"/>
      <c r="R11" s="356"/>
      <c r="S11" s="365"/>
      <c r="T11" s="269"/>
      <c r="U11" s="269"/>
      <c r="V11" s="269"/>
      <c r="W11" s="269"/>
      <c r="X11" s="269"/>
    </row>
    <row r="12" spans="1:24" ht="18" customHeight="1" x14ac:dyDescent="0.15">
      <c r="B12" s="103" t="s">
        <v>271</v>
      </c>
      <c r="C12" s="247">
        <v>3831367</v>
      </c>
      <c r="D12" s="247">
        <v>3091581</v>
      </c>
      <c r="E12" s="247">
        <v>739786</v>
      </c>
      <c r="F12" s="249">
        <f t="shared" si="0"/>
        <v>2.247303755887458</v>
      </c>
      <c r="G12" s="248">
        <v>1932375</v>
      </c>
      <c r="H12" s="265">
        <v>5763742</v>
      </c>
      <c r="I12" s="249">
        <f t="shared" si="1"/>
        <v>2.4211313990084165</v>
      </c>
      <c r="J12" s="247">
        <v>13578934</v>
      </c>
      <c r="K12" s="268">
        <v>13.787216284748467</v>
      </c>
      <c r="L12" s="266">
        <v>3468055</v>
      </c>
      <c r="R12" s="354"/>
    </row>
    <row r="13" spans="1:24" ht="18" customHeight="1" x14ac:dyDescent="0.15">
      <c r="B13" s="103" t="s">
        <v>272</v>
      </c>
      <c r="C13" s="247">
        <v>3732450</v>
      </c>
      <c r="D13" s="247">
        <v>2934428</v>
      </c>
      <c r="E13" s="247">
        <v>798022</v>
      </c>
      <c r="F13" s="249">
        <f t="shared" si="0"/>
        <v>-2.5817678128981214</v>
      </c>
      <c r="G13" s="248">
        <v>2026378</v>
      </c>
      <c r="H13" s="265">
        <v>5758828</v>
      </c>
      <c r="I13" s="249">
        <f t="shared" si="1"/>
        <v>-8.5257112480050523E-2</v>
      </c>
      <c r="J13" s="247">
        <v>15298125</v>
      </c>
      <c r="K13" s="268">
        <v>12.66072137915981</v>
      </c>
      <c r="L13" s="266">
        <v>3345274</v>
      </c>
    </row>
    <row r="14" spans="1:24" ht="18" customHeight="1" x14ac:dyDescent="0.15">
      <c r="B14" s="103" t="s">
        <v>273</v>
      </c>
      <c r="C14" s="247">
        <v>4244529</v>
      </c>
      <c r="D14" s="247">
        <v>3410026</v>
      </c>
      <c r="E14" s="247">
        <v>834503</v>
      </c>
      <c r="F14" s="249">
        <f t="shared" si="0"/>
        <v>13.719647952417318</v>
      </c>
      <c r="G14" s="248">
        <v>2074657</v>
      </c>
      <c r="H14" s="265">
        <v>6319186</v>
      </c>
      <c r="I14" s="249">
        <f t="shared" si="1"/>
        <v>9.7304173696453518</v>
      </c>
      <c r="J14" s="247">
        <v>16694769</v>
      </c>
      <c r="K14" s="268">
        <v>9.1295109694815579</v>
      </c>
      <c r="L14" s="266">
        <v>3837113</v>
      </c>
    </row>
    <row r="15" spans="1:24" ht="18" customHeight="1" x14ac:dyDescent="0.15">
      <c r="B15" s="103" t="s">
        <v>274</v>
      </c>
      <c r="C15" s="247">
        <v>4669514</v>
      </c>
      <c r="D15" s="247">
        <v>3809679</v>
      </c>
      <c r="E15" s="247">
        <v>859835</v>
      </c>
      <c r="F15" s="249">
        <f t="shared" si="0"/>
        <v>10.012536137696301</v>
      </c>
      <c r="G15" s="248">
        <v>2146242</v>
      </c>
      <c r="H15" s="265">
        <v>6815756</v>
      </c>
      <c r="I15" s="249">
        <f t="shared" si="1"/>
        <v>7.8581323607186135</v>
      </c>
      <c r="J15" s="247">
        <v>16802750</v>
      </c>
      <c r="K15" s="268">
        <v>0.64679541238336924</v>
      </c>
      <c r="L15" s="266">
        <v>4218208</v>
      </c>
      <c r="V15" s="269"/>
    </row>
    <row r="16" spans="1:24" ht="18" customHeight="1" x14ac:dyDescent="0.15">
      <c r="B16" s="103" t="s">
        <v>275</v>
      </c>
      <c r="C16" s="247">
        <v>4556845</v>
      </c>
      <c r="D16" s="247">
        <v>3667813</v>
      </c>
      <c r="E16" s="247">
        <v>889032</v>
      </c>
      <c r="F16" s="249">
        <f t="shared" si="0"/>
        <v>-2.4128635228419881</v>
      </c>
      <c r="G16" s="248">
        <v>2036562</v>
      </c>
      <c r="H16" s="265">
        <v>6593407</v>
      </c>
      <c r="I16" s="249">
        <f t="shared" si="1"/>
        <v>-3.2622793421595446</v>
      </c>
      <c r="J16" s="247">
        <v>15806218</v>
      </c>
      <c r="K16" s="268">
        <v>-5.9307672851170281</v>
      </c>
      <c r="L16" s="266">
        <v>4106057</v>
      </c>
      <c r="O16" s="269"/>
    </row>
    <row r="17" spans="2:26" ht="18" customHeight="1" x14ac:dyDescent="0.15">
      <c r="B17" s="103" t="s">
        <v>276</v>
      </c>
      <c r="C17" s="247">
        <v>4901317</v>
      </c>
      <c r="D17" s="247">
        <v>3959621</v>
      </c>
      <c r="E17" s="247">
        <v>941696</v>
      </c>
      <c r="F17" s="249">
        <f t="shared" si="0"/>
        <v>7.5594407973060385</v>
      </c>
      <c r="G17" s="248">
        <v>2010775</v>
      </c>
      <c r="H17" s="265">
        <v>6912092</v>
      </c>
      <c r="I17" s="249">
        <f t="shared" si="1"/>
        <v>4.8333888686076847</v>
      </c>
      <c r="J17" s="247">
        <v>16357572</v>
      </c>
      <c r="K17" s="268">
        <v>3.4882095134965283</v>
      </c>
      <c r="L17" s="266">
        <v>4437863</v>
      </c>
    </row>
    <row r="18" spans="2:26" ht="18" customHeight="1" x14ac:dyDescent="0.15">
      <c r="B18" s="103" t="s">
        <v>277</v>
      </c>
      <c r="C18" s="247">
        <v>5272095</v>
      </c>
      <c r="D18" s="247">
        <v>4256403</v>
      </c>
      <c r="E18" s="247">
        <v>1015692</v>
      </c>
      <c r="F18" s="249">
        <f t="shared" si="0"/>
        <v>7.5648647088119532</v>
      </c>
      <c r="G18" s="248">
        <v>2105078</v>
      </c>
      <c r="H18" s="265">
        <v>7377173</v>
      </c>
      <c r="I18" s="249">
        <f t="shared" si="1"/>
        <v>6.7285128728032078</v>
      </c>
      <c r="J18" s="247">
        <v>17818590</v>
      </c>
      <c r="K18" s="268">
        <v>8.9317534411586195</v>
      </c>
      <c r="L18" s="266">
        <v>4757146</v>
      </c>
    </row>
    <row r="19" spans="2:26" ht="18" customHeight="1" x14ac:dyDescent="0.15">
      <c r="B19" s="103" t="s">
        <v>278</v>
      </c>
      <c r="C19" s="247">
        <v>5286310</v>
      </c>
      <c r="D19" s="247">
        <v>4229257</v>
      </c>
      <c r="E19" s="247">
        <v>1057053</v>
      </c>
      <c r="F19" s="249">
        <f t="shared" si="0"/>
        <v>0.26962715960164019</v>
      </c>
      <c r="G19" s="248">
        <v>2104395</v>
      </c>
      <c r="H19" s="265">
        <v>7390705</v>
      </c>
      <c r="I19" s="249">
        <f t="shared" si="1"/>
        <v>0.18343069899540865</v>
      </c>
      <c r="J19" s="247">
        <v>16215657</v>
      </c>
      <c r="K19" s="268">
        <v>-8.9958464727006913</v>
      </c>
      <c r="L19" s="266">
        <v>4771555</v>
      </c>
      <c r="O19" s="3"/>
      <c r="T19" s="3"/>
    </row>
    <row r="20" spans="2:26" ht="18" customHeight="1" x14ac:dyDescent="0.15">
      <c r="B20" s="103" t="s">
        <v>279</v>
      </c>
      <c r="C20" s="247">
        <v>5771975</v>
      </c>
      <c r="D20" s="247">
        <v>4646240</v>
      </c>
      <c r="E20" s="247">
        <v>1125735</v>
      </c>
      <c r="F20" s="249">
        <f t="shared" si="0"/>
        <v>9.1872213320823022</v>
      </c>
      <c r="G20" s="248">
        <v>2040789</v>
      </c>
      <c r="H20" s="265">
        <v>7812764</v>
      </c>
      <c r="I20" s="249">
        <f t="shared" si="1"/>
        <v>5.7106730684014479</v>
      </c>
      <c r="J20" s="247">
        <v>16522804</v>
      </c>
      <c r="K20" s="268">
        <v>1.8941384860323467</v>
      </c>
      <c r="L20" s="266">
        <v>5238963</v>
      </c>
    </row>
    <row r="21" spans="2:26" ht="18" customHeight="1" x14ac:dyDescent="0.15">
      <c r="B21" s="103" t="s">
        <v>280</v>
      </c>
      <c r="C21" s="247">
        <v>5727240</v>
      </c>
      <c r="D21" s="247">
        <v>4633892</v>
      </c>
      <c r="E21" s="247">
        <v>1093348</v>
      </c>
      <c r="F21" s="249">
        <f t="shared" si="0"/>
        <v>-0.77503800692136338</v>
      </c>
      <c r="G21" s="248">
        <v>1977389</v>
      </c>
      <c r="H21" s="265">
        <v>7704629</v>
      </c>
      <c r="I21" s="249">
        <f t="shared" si="1"/>
        <v>-1.384081229127105</v>
      </c>
      <c r="J21" s="247">
        <v>13296330</v>
      </c>
      <c r="K21" s="268">
        <v>-19.527399828745772</v>
      </c>
      <c r="L21" s="266">
        <v>5211725</v>
      </c>
    </row>
    <row r="22" spans="2:26" ht="18" customHeight="1" x14ac:dyDescent="0.15">
      <c r="B22" s="103" t="s">
        <v>281</v>
      </c>
      <c r="C22" s="247">
        <v>6756830</v>
      </c>
      <c r="D22" s="247">
        <v>5508926</v>
      </c>
      <c r="E22" s="247">
        <v>1247904</v>
      </c>
      <c r="F22" s="249">
        <f t="shared" si="0"/>
        <v>17.977070980088143</v>
      </c>
      <c r="G22" s="248">
        <v>2080354</v>
      </c>
      <c r="H22" s="265">
        <v>8837184</v>
      </c>
      <c r="I22" s="249">
        <f t="shared" si="1"/>
        <v>14.699669510368381</v>
      </c>
      <c r="J22" s="247">
        <v>16831112</v>
      </c>
      <c r="K22" s="268">
        <v>26.58464403335357</v>
      </c>
      <c r="L22" s="266">
        <v>6137905</v>
      </c>
    </row>
    <row r="23" spans="2:26" ht="18" customHeight="1" x14ac:dyDescent="0.15">
      <c r="B23" s="103" t="s">
        <v>282</v>
      </c>
      <c r="C23" s="247">
        <v>7450103</v>
      </c>
      <c r="D23" s="247">
        <v>6120709</v>
      </c>
      <c r="E23" s="247">
        <v>1329394</v>
      </c>
      <c r="F23" s="249">
        <f t="shared" si="0"/>
        <v>10.260329178031697</v>
      </c>
      <c r="G23" s="248">
        <v>2101462</v>
      </c>
      <c r="H23" s="265">
        <v>9551565</v>
      </c>
      <c r="I23" s="249">
        <f t="shared" si="1"/>
        <v>8.0838081452191233</v>
      </c>
      <c r="J23" s="247">
        <v>17403565</v>
      </c>
      <c r="K23" s="268">
        <v>3.4011597094713721</v>
      </c>
      <c r="L23" s="266">
        <v>6727926</v>
      </c>
      <c r="U23" s="269"/>
      <c r="V23" s="269"/>
      <c r="W23" s="269"/>
      <c r="X23" s="269"/>
      <c r="Y23" s="269"/>
      <c r="Z23" s="269"/>
    </row>
    <row r="24" spans="2:26" ht="18" customHeight="1" x14ac:dyDescent="0.15">
      <c r="B24" s="103" t="s">
        <v>283</v>
      </c>
      <c r="C24" s="247">
        <v>8107963</v>
      </c>
      <c r="D24" s="247">
        <v>6733585</v>
      </c>
      <c r="E24" s="247">
        <v>1374378</v>
      </c>
      <c r="F24" s="249">
        <f t="shared" si="0"/>
        <v>8.8302134883235794</v>
      </c>
      <c r="G24" s="248">
        <v>2092527</v>
      </c>
      <c r="H24" s="265">
        <v>10200490</v>
      </c>
      <c r="I24" s="249">
        <f t="shared" si="1"/>
        <v>6.79391282999174</v>
      </c>
      <c r="J24" s="247">
        <v>17534565</v>
      </c>
      <c r="K24" s="268">
        <v>0.75271934227268389</v>
      </c>
      <c r="L24" s="266">
        <v>7334077</v>
      </c>
      <c r="U24" s="269"/>
      <c r="V24" s="269"/>
      <c r="W24" s="269"/>
      <c r="X24" s="269"/>
      <c r="Y24" s="269"/>
      <c r="Z24" s="271"/>
    </row>
    <row r="25" spans="2:26" ht="18" customHeight="1" x14ac:dyDescent="0.15">
      <c r="B25" s="103" t="s">
        <v>284</v>
      </c>
      <c r="C25" s="247">
        <v>9152186</v>
      </c>
      <c r="D25" s="247">
        <v>7721258</v>
      </c>
      <c r="E25" s="247">
        <v>1430928</v>
      </c>
      <c r="F25" s="249">
        <f t="shared" si="0"/>
        <v>12.878980824160152</v>
      </c>
      <c r="G25" s="248">
        <v>2089456</v>
      </c>
      <c r="H25" s="265">
        <v>11241642</v>
      </c>
      <c r="I25" s="249">
        <f t="shared" si="1"/>
        <v>10.206882218403223</v>
      </c>
      <c r="J25" s="247">
        <v>17294935</v>
      </c>
      <c r="K25" s="268">
        <v>-1.3666150258075902</v>
      </c>
      <c r="L25" s="266">
        <v>8346969</v>
      </c>
    </row>
    <row r="26" spans="2:26" ht="18" customHeight="1" x14ac:dyDescent="0.15">
      <c r="B26" s="103" t="s">
        <v>285</v>
      </c>
      <c r="C26" s="250">
        <v>9146108</v>
      </c>
      <c r="D26" s="247">
        <v>7711828</v>
      </c>
      <c r="E26" s="247">
        <v>1434280</v>
      </c>
      <c r="F26" s="249">
        <f t="shared" si="0"/>
        <v>-6.6410363600567734E-2</v>
      </c>
      <c r="G26" s="248">
        <v>2079981</v>
      </c>
      <c r="H26" s="265">
        <v>11226089</v>
      </c>
      <c r="I26" s="249">
        <f t="shared" si="1"/>
        <v>-0.13835167495993517</v>
      </c>
      <c r="J26" s="247">
        <v>15987250</v>
      </c>
      <c r="K26" s="268">
        <v>-7.5610865261997162</v>
      </c>
      <c r="L26" s="266">
        <v>8350835</v>
      </c>
    </row>
    <row r="27" spans="2:26" ht="18" customHeight="1" x14ac:dyDescent="0.15">
      <c r="B27" s="103" t="s">
        <v>286</v>
      </c>
      <c r="C27" s="250">
        <v>7581330</v>
      </c>
      <c r="D27" s="247">
        <v>6119394</v>
      </c>
      <c r="E27" s="247">
        <v>1461936</v>
      </c>
      <c r="F27" s="249">
        <f t="shared" si="0"/>
        <v>-17.108676171328824</v>
      </c>
      <c r="G27" s="248">
        <v>1888704</v>
      </c>
      <c r="H27" s="265">
        <v>9470034</v>
      </c>
      <c r="I27" s="249">
        <f t="shared" si="1"/>
        <v>-15.642624960482678</v>
      </c>
      <c r="J27" s="247">
        <v>15445684</v>
      </c>
      <c r="K27" s="268">
        <v>-3.3874869036263249</v>
      </c>
      <c r="L27" s="266">
        <v>6789658</v>
      </c>
    </row>
    <row r="28" spans="2:26" ht="18" customHeight="1" x14ac:dyDescent="0.15">
      <c r="B28" s="103" t="s">
        <v>287</v>
      </c>
      <c r="C28" s="250">
        <v>9443696</v>
      </c>
      <c r="D28" s="247">
        <v>7919726</v>
      </c>
      <c r="E28" s="247">
        <v>1523970</v>
      </c>
      <c r="F28" s="249">
        <f t="shared" si="0"/>
        <v>24.565162049402929</v>
      </c>
      <c r="G28" s="248">
        <v>1972090</v>
      </c>
      <c r="H28" s="265">
        <v>11415786</v>
      </c>
      <c r="I28" s="249">
        <f t="shared" si="1"/>
        <v>20.546409865054343</v>
      </c>
      <c r="J28" s="247">
        <v>16637224</v>
      </c>
      <c r="K28" s="268">
        <v>7.7143880452299953</v>
      </c>
      <c r="L28" s="266">
        <v>8611175</v>
      </c>
    </row>
    <row r="29" spans="2:26" ht="18" customHeight="1" x14ac:dyDescent="0.15">
      <c r="B29" s="103" t="s">
        <v>288</v>
      </c>
      <c r="C29" s="247">
        <v>7135407</v>
      </c>
      <c r="D29" s="247">
        <v>5448019</v>
      </c>
      <c r="E29" s="247">
        <v>1687388</v>
      </c>
      <c r="F29" s="249">
        <f t="shared" si="0"/>
        <v>-24.442644066475665</v>
      </c>
      <c r="G29" s="248">
        <v>1915705</v>
      </c>
      <c r="H29" s="265">
        <v>9051112</v>
      </c>
      <c r="I29" s="249">
        <f t="shared" si="1"/>
        <v>-20.714070848910453</v>
      </c>
      <c r="J29" s="247">
        <v>16994200</v>
      </c>
      <c r="K29" s="268">
        <v>2.1456464131275794</v>
      </c>
      <c r="L29" s="266">
        <v>6218752</v>
      </c>
    </row>
    <row r="30" spans="2:26" ht="18" customHeight="1" x14ac:dyDescent="0.15">
      <c r="B30" s="103" t="s">
        <v>289</v>
      </c>
      <c r="C30" s="247">
        <v>9172146</v>
      </c>
      <c r="D30" s="247">
        <v>7549998</v>
      </c>
      <c r="E30" s="247">
        <v>1622148</v>
      </c>
      <c r="F30" s="249">
        <f t="shared" si="0"/>
        <v>28.544118086046097</v>
      </c>
      <c r="G30" s="248">
        <v>2204644</v>
      </c>
      <c r="H30" s="265">
        <v>11376790</v>
      </c>
      <c r="I30" s="249">
        <f t="shared" si="1"/>
        <v>25.694942234722106</v>
      </c>
      <c r="J30" s="247">
        <v>18490657</v>
      </c>
      <c r="K30" s="268">
        <v>8.8056925303927187</v>
      </c>
      <c r="L30" s="266">
        <v>8358105</v>
      </c>
      <c r="R30" s="269"/>
      <c r="S30" s="269"/>
      <c r="T30" s="269"/>
      <c r="U30" s="269"/>
      <c r="V30" s="269"/>
      <c r="W30" s="269"/>
      <c r="X30" s="269"/>
    </row>
    <row r="31" spans="2:26" ht="18" customHeight="1" x14ac:dyDescent="0.15">
      <c r="B31" s="103" t="s">
        <v>290</v>
      </c>
      <c r="C31" s="247">
        <v>11255221</v>
      </c>
      <c r="D31" s="247">
        <v>9554415</v>
      </c>
      <c r="E31" s="247">
        <v>1700806</v>
      </c>
      <c r="F31" s="249">
        <f t="shared" si="0"/>
        <v>22.710879220631682</v>
      </c>
      <c r="G31" s="248">
        <v>2165112</v>
      </c>
      <c r="H31" s="265">
        <v>13420333</v>
      </c>
      <c r="I31" s="249">
        <f t="shared" si="1"/>
        <v>17.962386578287905</v>
      </c>
      <c r="J31" s="247">
        <v>17472748</v>
      </c>
      <c r="K31" s="268">
        <v>-5.5049909800392669</v>
      </c>
      <c r="L31" s="266">
        <v>10363904</v>
      </c>
      <c r="R31" s="269"/>
      <c r="S31" s="269"/>
      <c r="T31" s="269"/>
      <c r="U31" s="269"/>
      <c r="V31" s="269"/>
      <c r="W31" s="269"/>
      <c r="X31" s="269"/>
    </row>
    <row r="32" spans="2:26" ht="18" customHeight="1" x14ac:dyDescent="0.15">
      <c r="B32" s="103" t="s">
        <v>291</v>
      </c>
      <c r="C32" s="247">
        <v>14150185</v>
      </c>
      <c r="D32" s="247">
        <v>12388748</v>
      </c>
      <c r="E32" s="247">
        <v>1761437</v>
      </c>
      <c r="F32" s="249">
        <f t="shared" si="0"/>
        <v>25.721076467534502</v>
      </c>
      <c r="G32" s="248">
        <v>2452119</v>
      </c>
      <c r="H32" s="265">
        <v>16602304</v>
      </c>
      <c r="I32" s="249">
        <f t="shared" si="1"/>
        <v>23.710074854327388</v>
      </c>
      <c r="J32" s="247">
        <v>16903388</v>
      </c>
      <c r="K32" s="268">
        <v>-3.2585601303240992</v>
      </c>
      <c r="L32" s="266">
        <v>13413467</v>
      </c>
    </row>
    <row r="33" spans="1:21" ht="18" customHeight="1" x14ac:dyDescent="0.15">
      <c r="B33" s="103" t="s">
        <v>292</v>
      </c>
      <c r="C33" s="247">
        <v>19688247</v>
      </c>
      <c r="D33" s="247">
        <v>17796147</v>
      </c>
      <c r="E33" s="247">
        <v>1892100</v>
      </c>
      <c r="F33" s="249">
        <f t="shared" si="0"/>
        <v>39.137735655046214</v>
      </c>
      <c r="G33" s="248">
        <v>3527959</v>
      </c>
      <c r="H33" s="265">
        <v>23216206</v>
      </c>
      <c r="I33" s="249">
        <f t="shared" si="1"/>
        <v>39.837253913673663</v>
      </c>
      <c r="J33" s="247">
        <v>16213789</v>
      </c>
      <c r="K33" s="268">
        <v>-4.0796495945073303</v>
      </c>
      <c r="L33" s="266">
        <v>19737409</v>
      </c>
    </row>
    <row r="34" spans="1:21" ht="18" customHeight="1" x14ac:dyDescent="0.15">
      <c r="B34" s="103" t="s">
        <v>293</v>
      </c>
      <c r="C34" s="247">
        <v>23218912</v>
      </c>
      <c r="D34" s="247">
        <v>21092975</v>
      </c>
      <c r="E34" s="247">
        <v>2125937</v>
      </c>
      <c r="F34" s="249">
        <f t="shared" si="0"/>
        <v>17.932856084139942</v>
      </c>
      <c r="G34" s="248">
        <v>4749924</v>
      </c>
      <c r="H34" s="265">
        <v>27968836</v>
      </c>
      <c r="I34" s="249">
        <f t="shared" si="1"/>
        <v>20.471174316768213</v>
      </c>
      <c r="J34" s="247">
        <v>17116420</v>
      </c>
      <c r="K34" s="268">
        <v>5.5670577679282758</v>
      </c>
      <c r="L34" s="266">
        <v>24039700</v>
      </c>
    </row>
    <row r="35" spans="1:21" ht="18" customHeight="1" x14ac:dyDescent="0.15">
      <c r="B35" s="103" t="s">
        <v>294</v>
      </c>
      <c r="C35" s="247">
        <v>27428782</v>
      </c>
      <c r="D35" s="247">
        <v>25092020</v>
      </c>
      <c r="E35" s="247">
        <v>2336762</v>
      </c>
      <c r="F35" s="249">
        <f t="shared" si="0"/>
        <v>18.131211316016874</v>
      </c>
      <c r="G35" s="248">
        <v>5502177</v>
      </c>
      <c r="H35" s="265">
        <v>32930959</v>
      </c>
      <c r="I35" s="249">
        <f t="shared" si="1"/>
        <v>17.741614273829626</v>
      </c>
      <c r="J35" s="247">
        <v>17889292</v>
      </c>
      <c r="K35" s="268">
        <v>4.5153834738806324</v>
      </c>
      <c r="L35" s="266">
        <v>28691073</v>
      </c>
    </row>
    <row r="36" spans="1:21" ht="18" customHeight="1" x14ac:dyDescent="0.15">
      <c r="B36" s="103" t="s">
        <v>295</v>
      </c>
      <c r="C36" s="247">
        <v>30102102</v>
      </c>
      <c r="D36" s="247">
        <v>27574232</v>
      </c>
      <c r="E36" s="247">
        <v>2527870</v>
      </c>
      <c r="F36" s="249">
        <f t="shared" si="0"/>
        <v>9.7464043427083311</v>
      </c>
      <c r="G36" s="248">
        <v>5364421</v>
      </c>
      <c r="H36" s="265">
        <v>35466523</v>
      </c>
      <c r="I36" s="249">
        <f t="shared" si="1"/>
        <v>7.6996360780140094</v>
      </c>
      <c r="J36" s="247">
        <v>18954031</v>
      </c>
      <c r="K36" s="268">
        <v>5.9518230235159564</v>
      </c>
      <c r="L36" s="266">
        <v>31191856</v>
      </c>
      <c r="U36" s="269"/>
    </row>
    <row r="37" spans="1:21" ht="18" customHeight="1" x14ac:dyDescent="0.15">
      <c r="B37" s="103" t="s">
        <v>208</v>
      </c>
      <c r="C37" s="247">
        <v>31187179</v>
      </c>
      <c r="D37" s="247">
        <v>28402509</v>
      </c>
      <c r="E37" s="247">
        <v>2784670</v>
      </c>
      <c r="F37" s="249">
        <f t="shared" si="0"/>
        <v>3.6046552496566449</v>
      </c>
      <c r="G37" s="247">
        <v>4961505</v>
      </c>
      <c r="H37" s="265">
        <f>C37+G37</f>
        <v>36148684</v>
      </c>
      <c r="I37" s="249">
        <f t="shared" si="1"/>
        <v>1.9233940693876406</v>
      </c>
      <c r="J37" s="247">
        <v>20080669</v>
      </c>
      <c r="K37" s="268">
        <v>5.9440654075114736</v>
      </c>
      <c r="L37" s="266">
        <v>31882049</v>
      </c>
      <c r="O37" s="269"/>
    </row>
    <row r="38" spans="1:21" ht="18" customHeight="1" x14ac:dyDescent="0.15">
      <c r="B38" s="103" t="s">
        <v>315</v>
      </c>
      <c r="C38" s="247">
        <v>4307257</v>
      </c>
      <c r="D38" s="247">
        <v>3581443</v>
      </c>
      <c r="E38" s="247">
        <v>725814</v>
      </c>
      <c r="F38" s="249">
        <f t="shared" si="0"/>
        <v>-86.189013761071493</v>
      </c>
      <c r="G38" s="247">
        <v>919311</v>
      </c>
      <c r="H38" s="265">
        <f>C38+G38</f>
        <v>5226568</v>
      </c>
      <c r="I38" s="249">
        <f t="shared" si="1"/>
        <v>-85.541470887294267</v>
      </c>
      <c r="J38" s="247">
        <v>3174219</v>
      </c>
      <c r="K38" s="277">
        <v>-84.2</v>
      </c>
      <c r="L38" s="419">
        <v>4115828</v>
      </c>
    </row>
    <row r="39" spans="1:21" ht="18" customHeight="1" x14ac:dyDescent="0.15">
      <c r="B39" s="103" t="s">
        <v>319</v>
      </c>
      <c r="C39" s="247">
        <v>353119</v>
      </c>
      <c r="D39" s="247">
        <v>151726</v>
      </c>
      <c r="E39" s="247">
        <v>201393</v>
      </c>
      <c r="F39" s="249">
        <f t="shared" ref="F39" si="2">C39/C38*100-100</f>
        <v>-91.801766182050429</v>
      </c>
      <c r="G39" s="247">
        <v>421925</v>
      </c>
      <c r="H39" s="265">
        <v>775044</v>
      </c>
      <c r="I39" s="249">
        <f t="shared" ref="I39" si="3">H39/H38*100-100</f>
        <v>-85.17107210697344</v>
      </c>
      <c r="J39" s="247">
        <v>512244</v>
      </c>
      <c r="K39" s="277">
        <f>(J39/J38-1)*100</f>
        <v>-83.862361103628956</v>
      </c>
      <c r="L39" s="419">
        <v>245862</v>
      </c>
    </row>
    <row r="40" spans="1:21" ht="3" customHeight="1" x14ac:dyDescent="0.15">
      <c r="B40" s="273"/>
      <c r="C40" s="274"/>
      <c r="D40" s="251"/>
      <c r="E40" s="251"/>
      <c r="F40" s="251"/>
      <c r="G40" s="251"/>
      <c r="H40" s="275"/>
      <c r="I40" s="276"/>
      <c r="J40" s="251"/>
      <c r="K40" s="275"/>
      <c r="L40" s="251"/>
    </row>
    <row r="41" spans="1:21" ht="35.1" customHeight="1" x14ac:dyDescent="0.15">
      <c r="B41" s="246" t="s">
        <v>314</v>
      </c>
      <c r="C41" s="247">
        <v>141167</v>
      </c>
      <c r="D41" s="247">
        <v>55104</v>
      </c>
      <c r="E41" s="247">
        <v>86063</v>
      </c>
      <c r="F41" s="406"/>
      <c r="G41" s="247">
        <v>209124</v>
      </c>
      <c r="H41" s="363">
        <v>350291</v>
      </c>
      <c r="I41" s="406"/>
      <c r="J41" s="247">
        <v>199086</v>
      </c>
      <c r="K41" s="406"/>
      <c r="L41" s="247">
        <v>96292</v>
      </c>
    </row>
    <row r="42" spans="1:21" ht="35.1" customHeight="1" x14ac:dyDescent="0.15">
      <c r="B42" s="246" t="s">
        <v>380</v>
      </c>
      <c r="C42" s="247">
        <f>SUM(D42,E42)</f>
        <v>621112</v>
      </c>
      <c r="D42" s="247">
        <v>388893</v>
      </c>
      <c r="E42" s="247">
        <v>232219</v>
      </c>
      <c r="F42" s="249">
        <f>(C42/C41-1)*100</f>
        <v>339.98384891653154</v>
      </c>
      <c r="G42" s="457">
        <v>197912</v>
      </c>
      <c r="H42" s="363">
        <f>G42+C42</f>
        <v>819024</v>
      </c>
      <c r="I42" s="249">
        <f>(H42/H41-1)*100</f>
        <v>133.81245878426796</v>
      </c>
      <c r="J42" s="247">
        <v>627302</v>
      </c>
      <c r="K42" s="249">
        <f>(J42/J41-1)*100</f>
        <v>215.0909657133098</v>
      </c>
      <c r="L42" s="457">
        <v>507630</v>
      </c>
    </row>
    <row r="43" spans="1:21" ht="18" customHeight="1" x14ac:dyDescent="0.15">
      <c r="B43" s="244" t="s">
        <v>353</v>
      </c>
      <c r="C43" s="242"/>
      <c r="D43" s="241"/>
      <c r="E43" s="241"/>
      <c r="F43" s="241"/>
      <c r="G43" s="241"/>
      <c r="H43" s="243"/>
      <c r="I43" s="241"/>
      <c r="J43" s="243"/>
      <c r="K43" s="241"/>
    </row>
    <row r="44" spans="1:21" ht="18" customHeight="1" x14ac:dyDescent="0.15">
      <c r="B44" s="244"/>
      <c r="C44" s="242"/>
      <c r="D44" s="241"/>
      <c r="E44" s="241"/>
      <c r="F44" s="241"/>
      <c r="G44" s="241"/>
      <c r="H44" s="243"/>
      <c r="I44" s="241"/>
      <c r="J44" s="243"/>
      <c r="K44" s="241"/>
    </row>
    <row r="45" spans="1:21" ht="18.75" x14ac:dyDescent="0.15">
      <c r="A45" s="470" t="s">
        <v>305</v>
      </c>
      <c r="B45" s="470"/>
      <c r="C45" s="470"/>
      <c r="D45" s="470"/>
      <c r="E45" s="470"/>
      <c r="F45" s="470"/>
      <c r="G45" s="470"/>
      <c r="H45" s="470"/>
      <c r="I45" s="470"/>
      <c r="J45" s="470"/>
      <c r="K45" s="470"/>
      <c r="L45" s="470"/>
    </row>
    <row r="46" spans="1:21" ht="18" customHeight="1" x14ac:dyDescent="0.15">
      <c r="B46" s="244"/>
      <c r="C46" s="242"/>
      <c r="D46" s="241"/>
      <c r="E46" s="241"/>
      <c r="F46" s="241"/>
      <c r="G46" s="241"/>
      <c r="H46" s="243"/>
      <c r="I46" s="241"/>
      <c r="J46" s="243"/>
      <c r="K46" s="241"/>
    </row>
    <row r="47" spans="1:21" ht="18" customHeight="1" x14ac:dyDescent="0.15">
      <c r="B47" s="244"/>
      <c r="C47" s="242"/>
      <c r="D47" s="241"/>
      <c r="E47" s="241"/>
      <c r="F47" s="241"/>
      <c r="G47" s="241"/>
      <c r="H47" s="243"/>
      <c r="I47" s="241"/>
      <c r="J47" s="243"/>
      <c r="K47" s="241"/>
    </row>
    <row r="48" spans="1:21" ht="18" customHeight="1" x14ac:dyDescent="0.15">
      <c r="B48" s="244"/>
      <c r="C48" s="242"/>
      <c r="D48" s="241"/>
      <c r="E48" s="241"/>
      <c r="F48" s="241"/>
      <c r="G48" s="241"/>
      <c r="H48" s="243"/>
      <c r="I48" s="241"/>
      <c r="J48" s="243"/>
      <c r="K48" s="241"/>
    </row>
    <row r="49" spans="2:16" ht="18" customHeight="1" x14ac:dyDescent="0.15">
      <c r="B49" s="244"/>
      <c r="C49" s="242"/>
      <c r="D49" s="241"/>
      <c r="E49" s="241"/>
      <c r="F49" s="241"/>
      <c r="G49" s="241"/>
      <c r="H49" s="243"/>
      <c r="I49" s="241"/>
      <c r="J49" s="243"/>
      <c r="K49" s="241"/>
    </row>
    <row r="50" spans="2:16" ht="18" customHeight="1" x14ac:dyDescent="0.15">
      <c r="B50" s="244"/>
      <c r="C50" s="242"/>
      <c r="D50" s="241"/>
      <c r="E50" s="241"/>
      <c r="F50" s="241"/>
      <c r="G50" s="241"/>
      <c r="H50" s="243"/>
      <c r="I50" s="241"/>
      <c r="J50" s="243"/>
      <c r="K50" s="241"/>
      <c r="M50" s="465"/>
      <c r="N50" s="465"/>
      <c r="O50" s="465"/>
      <c r="P50" s="465"/>
    </row>
    <row r="51" spans="2:16" ht="18" customHeight="1" x14ac:dyDescent="0.15">
      <c r="B51" s="244"/>
      <c r="C51" s="242"/>
      <c r="D51" s="241"/>
      <c r="E51" s="241"/>
      <c r="F51" s="241"/>
      <c r="G51" s="241"/>
      <c r="H51" s="243"/>
      <c r="I51" s="241"/>
      <c r="J51" s="243"/>
      <c r="K51" s="241"/>
    </row>
    <row r="52" spans="2:16" ht="18" customHeight="1" x14ac:dyDescent="0.15">
      <c r="B52" s="244"/>
      <c r="C52" s="242"/>
      <c r="D52" s="241"/>
      <c r="E52" s="241"/>
      <c r="F52" s="241"/>
      <c r="G52" s="241"/>
      <c r="H52" s="243"/>
      <c r="I52" s="241"/>
      <c r="J52" s="243"/>
      <c r="K52" s="241"/>
    </row>
    <row r="53" spans="2:16" ht="18" customHeight="1" x14ac:dyDescent="0.15">
      <c r="B53" s="244"/>
      <c r="C53" s="242"/>
      <c r="D53" s="241"/>
      <c r="E53" s="241"/>
      <c r="F53" s="241"/>
      <c r="G53" s="241"/>
      <c r="H53" s="243"/>
      <c r="I53" s="241"/>
      <c r="J53" s="243"/>
      <c r="K53" s="241"/>
    </row>
    <row r="54" spans="2:16" ht="18" customHeight="1" x14ac:dyDescent="0.15">
      <c r="B54" s="244"/>
      <c r="C54" s="242"/>
      <c r="D54" s="241"/>
      <c r="E54" s="241"/>
      <c r="F54" s="241"/>
      <c r="G54" s="241"/>
      <c r="H54" s="243"/>
      <c r="I54" s="241"/>
      <c r="J54" s="243"/>
      <c r="K54" s="241"/>
    </row>
    <row r="55" spans="2:16" ht="18" customHeight="1" x14ac:dyDescent="0.15">
      <c r="B55" s="244"/>
      <c r="C55" s="242"/>
      <c r="D55" s="241"/>
      <c r="E55" s="241"/>
      <c r="F55" s="241"/>
      <c r="G55" s="241"/>
      <c r="H55" s="243"/>
      <c r="I55" s="241"/>
      <c r="J55" s="243"/>
      <c r="K55" s="241"/>
    </row>
    <row r="56" spans="2:16" ht="18" customHeight="1" x14ac:dyDescent="0.15">
      <c r="B56" s="244"/>
      <c r="C56" s="242"/>
      <c r="D56" s="241"/>
      <c r="E56" s="241"/>
      <c r="F56" s="241"/>
      <c r="G56" s="241"/>
      <c r="H56" s="243"/>
      <c r="I56" s="241"/>
      <c r="J56" s="243"/>
      <c r="K56" s="241"/>
    </row>
    <row r="57" spans="2:16" ht="18" customHeight="1" x14ac:dyDescent="0.15">
      <c r="B57" s="244"/>
      <c r="C57" s="242"/>
      <c r="D57" s="241"/>
      <c r="E57" s="241"/>
      <c r="F57" s="241"/>
      <c r="G57" s="241"/>
      <c r="H57" s="243"/>
      <c r="I57" s="241"/>
      <c r="J57" s="243"/>
      <c r="K57" s="241"/>
    </row>
    <row r="58" spans="2:16" ht="18" customHeight="1" x14ac:dyDescent="0.15">
      <c r="B58" s="244"/>
      <c r="C58" s="242"/>
      <c r="D58" s="241"/>
      <c r="E58" s="241"/>
      <c r="F58" s="241"/>
      <c r="G58" s="241"/>
      <c r="H58" s="243"/>
      <c r="I58" s="241"/>
      <c r="J58" s="243"/>
      <c r="K58" s="241"/>
    </row>
    <row r="59" spans="2:16" ht="18" customHeight="1" x14ac:dyDescent="0.15">
      <c r="B59" s="244"/>
      <c r="C59" s="242"/>
      <c r="D59" s="241"/>
      <c r="E59" s="241"/>
      <c r="F59" s="241"/>
      <c r="G59" s="241"/>
      <c r="H59" s="243"/>
      <c r="I59" s="241"/>
      <c r="J59" s="243"/>
      <c r="K59" s="241"/>
    </row>
    <row r="60" spans="2:16" ht="18" customHeight="1" x14ac:dyDescent="0.15">
      <c r="B60" s="244"/>
      <c r="C60" s="242"/>
      <c r="D60" s="241"/>
      <c r="E60" s="241"/>
      <c r="F60" s="241"/>
      <c r="G60" s="241"/>
      <c r="H60" s="243"/>
      <c r="I60" s="241"/>
      <c r="J60" s="243"/>
      <c r="K60" s="241"/>
    </row>
    <row r="61" spans="2:16" ht="18" customHeight="1" x14ac:dyDescent="0.15">
      <c r="B61" s="244"/>
      <c r="C61" s="242"/>
      <c r="D61" s="241"/>
      <c r="E61" s="241"/>
      <c r="F61" s="241"/>
      <c r="G61" s="241"/>
      <c r="H61" s="243"/>
      <c r="I61" s="241"/>
      <c r="J61" s="243"/>
      <c r="K61" s="241"/>
    </row>
    <row r="62" spans="2:16" ht="18" customHeight="1" x14ac:dyDescent="0.15">
      <c r="B62" s="244"/>
      <c r="C62" s="242"/>
      <c r="D62" s="241"/>
      <c r="E62" s="241"/>
      <c r="F62" s="241"/>
      <c r="G62" s="241"/>
      <c r="H62" s="243"/>
      <c r="I62" s="241"/>
      <c r="J62" s="243"/>
      <c r="K62" s="241"/>
    </row>
    <row r="63" spans="2:16" ht="18" customHeight="1" x14ac:dyDescent="0.15">
      <c r="B63" s="244"/>
      <c r="C63" s="242"/>
      <c r="D63" s="241"/>
      <c r="E63" s="241"/>
      <c r="F63" s="241"/>
      <c r="G63" s="241"/>
      <c r="H63" s="243"/>
      <c r="I63" s="241"/>
      <c r="J63" s="243"/>
      <c r="K63" s="241"/>
    </row>
    <row r="64" spans="2:16" ht="18" customHeight="1" x14ac:dyDescent="0.15">
      <c r="B64" s="244"/>
      <c r="C64" s="242"/>
      <c r="D64" s="241"/>
      <c r="E64" s="241"/>
      <c r="F64" s="241"/>
      <c r="G64" s="241"/>
      <c r="H64" s="243"/>
      <c r="I64" s="241"/>
      <c r="J64" s="243"/>
      <c r="K64" s="241"/>
    </row>
    <row r="65" spans="2:11" ht="18" customHeight="1" x14ac:dyDescent="0.15">
      <c r="B65" s="244"/>
      <c r="C65" s="242"/>
      <c r="D65" s="241"/>
      <c r="E65" s="241"/>
      <c r="F65" s="241"/>
      <c r="G65" s="241"/>
      <c r="H65" s="243"/>
      <c r="I65" s="241"/>
      <c r="J65" s="243"/>
      <c r="K65" s="241"/>
    </row>
    <row r="66" spans="2:11" ht="18" customHeight="1" x14ac:dyDescent="0.15">
      <c r="B66" s="244"/>
      <c r="C66" s="242"/>
      <c r="D66" s="241"/>
      <c r="E66" s="241"/>
      <c r="F66" s="241"/>
      <c r="G66" s="241"/>
      <c r="H66" s="243"/>
      <c r="I66" s="241"/>
      <c r="J66" s="243"/>
      <c r="K66" s="241"/>
    </row>
    <row r="67" spans="2:11" ht="16.149999999999999" customHeight="1" x14ac:dyDescent="0.15">
      <c r="C67" s="3"/>
      <c r="K67" s="413"/>
    </row>
    <row r="69" spans="2:11" ht="16.149999999999999" customHeight="1" x14ac:dyDescent="0.15">
      <c r="C69" s="272"/>
      <c r="D69" s="272"/>
      <c r="E69" s="272"/>
      <c r="F69" s="272"/>
      <c r="G69" s="272"/>
      <c r="H69" s="272"/>
      <c r="I69" s="272"/>
      <c r="J69" s="272"/>
    </row>
  </sheetData>
  <mergeCells count="13">
    <mergeCell ref="M50:P50"/>
    <mergeCell ref="A1:L1"/>
    <mergeCell ref="C3:E5"/>
    <mergeCell ref="B2:B6"/>
    <mergeCell ref="C2:G2"/>
    <mergeCell ref="A45:L45"/>
    <mergeCell ref="I2:I6"/>
    <mergeCell ref="J2:J6"/>
    <mergeCell ref="K2:K6"/>
    <mergeCell ref="L2:L6"/>
    <mergeCell ref="H2:H6"/>
    <mergeCell ref="G3:G6"/>
    <mergeCell ref="F3:F6"/>
  </mergeCells>
  <phoneticPr fontId="8"/>
  <conditionalFormatting sqref="F41">
    <cfRule type="cellIs" dxfId="6" priority="3" operator="lessThan">
      <formula>0</formula>
    </cfRule>
  </conditionalFormatting>
  <conditionalFormatting sqref="I41">
    <cfRule type="cellIs" dxfId="5" priority="2" operator="lessThan">
      <formula>0</formula>
    </cfRule>
  </conditionalFormatting>
  <conditionalFormatting sqref="K41">
    <cfRule type="cellIs" dxfId="4" priority="1" operator="lessThan">
      <formula>0</formula>
    </cfRule>
  </conditionalFormatting>
  <printOptions horizontalCentered="1" verticalCentered="1"/>
  <pageMargins left="0.23622047244094491" right="0.23622047244094491" top="0.55118110236220474" bottom="0.55118110236220474" header="0.31496062992125984" footer="0.31496062992125984"/>
  <pageSetup paperSize="9" scale="68"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4"/>
  <sheetViews>
    <sheetView view="pageBreakPreview" zoomScale="85" zoomScaleNormal="90" zoomScaleSheetLayoutView="85" workbookViewId="0">
      <pane xSplit="6" ySplit="6" topLeftCell="G37" activePane="bottomRight" state="frozen"/>
      <selection pane="topRight" activeCell="G1" sqref="G1"/>
      <selection pane="bottomLeft" activeCell="A7" sqref="A7"/>
      <selection pane="bottomRight" activeCell="H38" sqref="H38"/>
    </sheetView>
  </sheetViews>
  <sheetFormatPr defaultColWidth="9" defaultRowHeight="13.5" x14ac:dyDescent="0.15"/>
  <cols>
    <col min="1" max="1" width="0.5" style="169" customWidth="1"/>
    <col min="2" max="2" width="2.75" style="170" customWidth="1"/>
    <col min="3" max="3" width="2.5" style="170" customWidth="1"/>
    <col min="4" max="4" width="3.125" style="170" customWidth="1"/>
    <col min="5" max="5" width="3.375" style="170" customWidth="1"/>
    <col min="6" max="6" width="17.625" style="170" customWidth="1"/>
    <col min="7" max="7" width="13.125" style="170" customWidth="1"/>
    <col min="8" max="8" width="8.25" style="257" bestFit="1" customWidth="1"/>
    <col min="9" max="9" width="13.125" style="170" customWidth="1"/>
    <col min="10" max="14" width="11.5" style="170" customWidth="1"/>
    <col min="15" max="15" width="11.5" style="374" customWidth="1"/>
    <col min="16" max="16" width="2.875" style="170" customWidth="1"/>
    <col min="17" max="17" width="9" style="170"/>
    <col min="18" max="18" width="14.75" style="170" customWidth="1"/>
    <col min="19" max="19" width="10.5" style="170" customWidth="1"/>
    <col min="20" max="20" width="12.875" style="170" customWidth="1"/>
    <col min="21" max="16384" width="9" style="170"/>
  </cols>
  <sheetData>
    <row r="1" spans="1:16" ht="17.25" x14ac:dyDescent="0.15">
      <c r="A1" s="581" t="s">
        <v>217</v>
      </c>
      <c r="B1" s="581"/>
      <c r="C1" s="581"/>
      <c r="D1" s="581"/>
      <c r="E1" s="581"/>
      <c r="F1" s="581"/>
      <c r="G1" s="581"/>
      <c r="H1" s="581"/>
      <c r="I1" s="581"/>
      <c r="J1" s="581"/>
      <c r="K1" s="581"/>
      <c r="L1" s="581"/>
      <c r="M1" s="581"/>
      <c r="N1" s="581"/>
      <c r="O1" s="581"/>
      <c r="P1" s="174"/>
    </row>
    <row r="2" spans="1:16" x14ac:dyDescent="0.15">
      <c r="B2" s="172"/>
      <c r="C2" s="172"/>
      <c r="D2" s="172"/>
      <c r="E2" s="172"/>
      <c r="F2" s="172"/>
      <c r="G2" s="172"/>
      <c r="H2" s="253"/>
      <c r="I2" s="172"/>
      <c r="J2" s="172"/>
      <c r="K2" s="172"/>
      <c r="L2" s="172"/>
      <c r="M2" s="172"/>
      <c r="N2" s="172"/>
      <c r="O2" s="418"/>
      <c r="P2" s="171"/>
    </row>
    <row r="3" spans="1:16" ht="13.5" customHeight="1" x14ac:dyDescent="0.15">
      <c r="B3" s="582"/>
      <c r="C3" s="583"/>
      <c r="D3" s="583"/>
      <c r="E3" s="583"/>
      <c r="F3" s="584"/>
      <c r="G3" s="590" t="s">
        <v>458</v>
      </c>
      <c r="H3" s="254"/>
      <c r="I3" s="175"/>
      <c r="J3" s="369"/>
      <c r="K3" s="369"/>
      <c r="L3" s="369"/>
      <c r="M3" s="369"/>
      <c r="N3" s="369"/>
      <c r="O3" s="370"/>
    </row>
    <row r="4" spans="1:16" ht="13.5" customHeight="1" x14ac:dyDescent="0.15">
      <c r="B4" s="585"/>
      <c r="C4" s="575"/>
      <c r="D4" s="575"/>
      <c r="E4" s="575"/>
      <c r="F4" s="586"/>
      <c r="G4" s="591"/>
      <c r="H4" s="255"/>
      <c r="I4" s="594" t="s">
        <v>301</v>
      </c>
      <c r="J4" s="597" t="s">
        <v>262</v>
      </c>
      <c r="K4" s="369"/>
      <c r="L4" s="369"/>
      <c r="M4" s="369"/>
      <c r="N4" s="369"/>
      <c r="O4" s="371"/>
    </row>
    <row r="5" spans="1:16" ht="39" customHeight="1" x14ac:dyDescent="0.15">
      <c r="A5" s="173"/>
      <c r="B5" s="585"/>
      <c r="C5" s="575"/>
      <c r="D5" s="575"/>
      <c r="E5" s="575"/>
      <c r="F5" s="586"/>
      <c r="G5" s="592"/>
      <c r="H5" s="600" t="s">
        <v>195</v>
      </c>
      <c r="I5" s="595"/>
      <c r="J5" s="598"/>
      <c r="K5" s="594" t="s">
        <v>190</v>
      </c>
      <c r="L5" s="594" t="s">
        <v>191</v>
      </c>
      <c r="M5" s="594" t="s">
        <v>192</v>
      </c>
      <c r="N5" s="594" t="s">
        <v>351</v>
      </c>
      <c r="O5" s="603" t="s">
        <v>444</v>
      </c>
    </row>
    <row r="6" spans="1:16" x14ac:dyDescent="0.15">
      <c r="A6" s="173"/>
      <c r="B6" s="587"/>
      <c r="C6" s="588"/>
      <c r="D6" s="588"/>
      <c r="E6" s="588"/>
      <c r="F6" s="589"/>
      <c r="G6" s="593"/>
      <c r="H6" s="601"/>
      <c r="I6" s="596"/>
      <c r="J6" s="599"/>
      <c r="K6" s="602"/>
      <c r="L6" s="602"/>
      <c r="M6" s="602"/>
      <c r="N6" s="602"/>
      <c r="O6" s="604"/>
    </row>
    <row r="7" spans="1:16" ht="17.100000000000001" customHeight="1" x14ac:dyDescent="0.15">
      <c r="A7" s="173"/>
      <c r="B7" s="572" t="s">
        <v>132</v>
      </c>
      <c r="C7" s="573"/>
      <c r="D7" s="573"/>
      <c r="E7" s="573"/>
      <c r="F7" s="574"/>
      <c r="G7" s="234">
        <v>819024</v>
      </c>
      <c r="H7" s="344">
        <v>100</v>
      </c>
      <c r="I7" s="234">
        <v>621112</v>
      </c>
      <c r="J7" s="234">
        <v>197912</v>
      </c>
      <c r="K7" s="345">
        <v>0</v>
      </c>
      <c r="L7" s="234">
        <v>116</v>
      </c>
      <c r="M7" s="234">
        <v>115</v>
      </c>
      <c r="N7" s="234">
        <v>197460</v>
      </c>
      <c r="O7" s="234">
        <v>221</v>
      </c>
    </row>
    <row r="8" spans="1:16" ht="17.100000000000001" customHeight="1" x14ac:dyDescent="0.15">
      <c r="A8" s="173"/>
      <c r="B8" s="357"/>
      <c r="C8" s="216"/>
      <c r="D8" s="578" t="s">
        <v>456</v>
      </c>
      <c r="E8" s="580"/>
      <c r="F8" s="579"/>
      <c r="G8" s="252">
        <v>133.81245878426796</v>
      </c>
      <c r="H8" s="406"/>
      <c r="I8" s="252">
        <v>339.98384891653154</v>
      </c>
      <c r="J8" s="252">
        <v>-5.3614123677817922</v>
      </c>
      <c r="K8" s="252" t="s">
        <v>443</v>
      </c>
      <c r="L8" s="252">
        <v>0.86956521739129933</v>
      </c>
      <c r="M8" s="252">
        <v>3733.3333333333335</v>
      </c>
      <c r="N8" s="252">
        <v>-5.4142736021229769</v>
      </c>
      <c r="O8" s="375">
        <v>-9.0534979423868336</v>
      </c>
    </row>
    <row r="9" spans="1:16" ht="17.100000000000001" customHeight="1" x14ac:dyDescent="0.15">
      <c r="A9" s="173"/>
      <c r="B9" s="357"/>
      <c r="C9" s="572" t="s">
        <v>130</v>
      </c>
      <c r="D9" s="573"/>
      <c r="E9" s="573"/>
      <c r="F9" s="574"/>
      <c r="G9" s="234">
        <v>740665</v>
      </c>
      <c r="H9" s="344">
        <v>90.432636894645341</v>
      </c>
      <c r="I9" s="234">
        <v>621073</v>
      </c>
      <c r="J9" s="234">
        <v>119592</v>
      </c>
      <c r="K9" s="345">
        <v>0</v>
      </c>
      <c r="L9" s="234">
        <v>116</v>
      </c>
      <c r="M9" s="234">
        <v>115</v>
      </c>
      <c r="N9" s="234">
        <v>119297</v>
      </c>
      <c r="O9" s="234">
        <v>64</v>
      </c>
    </row>
    <row r="10" spans="1:16" ht="17.100000000000001" customHeight="1" x14ac:dyDescent="0.15">
      <c r="A10" s="173"/>
      <c r="B10" s="357"/>
      <c r="C10" s="358"/>
      <c r="D10" s="359"/>
      <c r="E10" s="578" t="s">
        <v>457</v>
      </c>
      <c r="F10" s="579"/>
      <c r="G10" s="252">
        <v>206.49179215340624</v>
      </c>
      <c r="H10" s="406"/>
      <c r="I10" s="252">
        <v>340.0216796791974</v>
      </c>
      <c r="J10" s="252">
        <v>18.981624267507691</v>
      </c>
      <c r="K10" s="252" t="s">
        <v>443</v>
      </c>
      <c r="L10" s="252">
        <v>0.86956521739129933</v>
      </c>
      <c r="M10" s="252">
        <v>3733.3333333333335</v>
      </c>
      <c r="N10" s="252">
        <v>18.863149504309273</v>
      </c>
      <c r="O10" s="252">
        <v>113.33333333333333</v>
      </c>
    </row>
    <row r="11" spans="1:16" ht="17.100000000000001" customHeight="1" x14ac:dyDescent="0.15">
      <c r="A11" s="173"/>
      <c r="B11" s="357"/>
      <c r="C11" s="357"/>
      <c r="D11" s="572" t="s">
        <v>193</v>
      </c>
      <c r="E11" s="573"/>
      <c r="F11" s="574"/>
      <c r="G11" s="234">
        <v>433637</v>
      </c>
      <c r="H11" s="344">
        <v>52.945579128328355</v>
      </c>
      <c r="I11" s="234">
        <v>364843</v>
      </c>
      <c r="J11" s="234">
        <v>68794</v>
      </c>
      <c r="K11" s="345">
        <v>0</v>
      </c>
      <c r="L11" s="234">
        <v>110</v>
      </c>
      <c r="M11" s="234">
        <v>32</v>
      </c>
      <c r="N11" s="234">
        <v>68627</v>
      </c>
      <c r="O11" s="234">
        <v>25</v>
      </c>
    </row>
    <row r="12" spans="1:16" ht="17.100000000000001" customHeight="1" x14ac:dyDescent="0.15">
      <c r="A12" s="173"/>
      <c r="B12" s="357"/>
      <c r="C12" s="357"/>
      <c r="D12" s="215"/>
      <c r="E12" s="216"/>
      <c r="F12" s="463" t="s">
        <v>457</v>
      </c>
      <c r="G12" s="252">
        <v>196.84289068543225</v>
      </c>
      <c r="H12" s="406"/>
      <c r="I12" s="252">
        <v>314.61316423473795</v>
      </c>
      <c r="J12" s="252">
        <v>18.432695783910336</v>
      </c>
      <c r="K12" s="252" t="s">
        <v>443</v>
      </c>
      <c r="L12" s="252">
        <v>-3.5087719298245612</v>
      </c>
      <c r="M12" s="252">
        <v>966.66666666666663</v>
      </c>
      <c r="N12" s="252">
        <v>18.412243771136726</v>
      </c>
      <c r="O12" s="252">
        <v>78.571428571428584</v>
      </c>
    </row>
    <row r="13" spans="1:16" ht="17.100000000000001" customHeight="1" x14ac:dyDescent="0.15">
      <c r="A13" s="173"/>
      <c r="B13" s="357"/>
      <c r="C13" s="357"/>
      <c r="D13" s="572" t="s">
        <v>436</v>
      </c>
      <c r="E13" s="573"/>
      <c r="F13" s="574"/>
      <c r="G13" s="234">
        <v>129208</v>
      </c>
      <c r="H13" s="344">
        <v>15.775850280333664</v>
      </c>
      <c r="I13" s="234">
        <v>112646</v>
      </c>
      <c r="J13" s="234">
        <v>16562</v>
      </c>
      <c r="K13" s="345">
        <v>0</v>
      </c>
      <c r="L13" s="345">
        <v>0</v>
      </c>
      <c r="M13" s="345">
        <v>0</v>
      </c>
      <c r="N13" s="345">
        <v>16544</v>
      </c>
      <c r="O13" s="345">
        <v>18</v>
      </c>
    </row>
    <row r="14" spans="1:16" ht="17.100000000000001" customHeight="1" x14ac:dyDescent="0.15">
      <c r="A14" s="173"/>
      <c r="B14" s="357"/>
      <c r="C14" s="357"/>
      <c r="D14" s="215"/>
      <c r="E14" s="216"/>
      <c r="F14" s="463" t="s">
        <v>457</v>
      </c>
      <c r="G14" s="252">
        <v>281.02090767007752</v>
      </c>
      <c r="H14" s="406"/>
      <c r="I14" s="252">
        <v>414.4122750936159</v>
      </c>
      <c r="J14" s="252">
        <v>37.867310413718471</v>
      </c>
      <c r="K14" s="252" t="s">
        <v>443</v>
      </c>
      <c r="L14" s="252" t="s">
        <v>443</v>
      </c>
      <c r="M14" s="252" t="s">
        <v>443</v>
      </c>
      <c r="N14" s="252">
        <v>37.809246147438571</v>
      </c>
      <c r="O14" s="252">
        <v>125</v>
      </c>
    </row>
    <row r="15" spans="1:16" ht="17.100000000000001" customHeight="1" x14ac:dyDescent="0.15">
      <c r="A15" s="173"/>
      <c r="B15" s="357"/>
      <c r="C15" s="357"/>
      <c r="D15" s="572" t="s">
        <v>437</v>
      </c>
      <c r="E15" s="573"/>
      <c r="F15" s="574"/>
      <c r="G15" s="234">
        <v>114255</v>
      </c>
      <c r="H15" s="344">
        <v>13.950140655218895</v>
      </c>
      <c r="I15" s="234">
        <v>89520</v>
      </c>
      <c r="J15" s="234">
        <v>24735</v>
      </c>
      <c r="K15" s="345">
        <v>0</v>
      </c>
      <c r="L15" s="345">
        <v>5</v>
      </c>
      <c r="M15" s="345">
        <v>83</v>
      </c>
      <c r="N15" s="345">
        <v>24644</v>
      </c>
      <c r="O15" s="234">
        <v>3</v>
      </c>
    </row>
    <row r="16" spans="1:16" ht="17.100000000000001" customHeight="1" x14ac:dyDescent="0.15">
      <c r="A16" s="173"/>
      <c r="B16" s="357"/>
      <c r="C16" s="357"/>
      <c r="D16" s="215"/>
      <c r="E16" s="216"/>
      <c r="F16" s="463" t="s">
        <v>457</v>
      </c>
      <c r="G16" s="252">
        <v>146.5846552282292</v>
      </c>
      <c r="H16" s="406"/>
      <c r="I16" s="252">
        <v>295.52865285203023</v>
      </c>
      <c r="J16" s="252">
        <v>4.358282001518865</v>
      </c>
      <c r="K16" s="252" t="s">
        <v>443</v>
      </c>
      <c r="L16" s="252" t="s">
        <v>443</v>
      </c>
      <c r="M16" s="252" t="s">
        <v>443</v>
      </c>
      <c r="N16" s="252">
        <v>3.9743481562737326</v>
      </c>
      <c r="O16" s="252" t="s">
        <v>443</v>
      </c>
    </row>
    <row r="17" spans="1:32" ht="17.100000000000001" customHeight="1" x14ac:dyDescent="0.15">
      <c r="A17" s="173"/>
      <c r="B17" s="357"/>
      <c r="C17" s="357"/>
      <c r="D17" s="572" t="s">
        <v>206</v>
      </c>
      <c r="E17" s="573"/>
      <c r="F17" s="574"/>
      <c r="G17" s="234">
        <v>39294</v>
      </c>
      <c r="H17" s="344">
        <v>4.7976616069858755</v>
      </c>
      <c r="I17" s="234">
        <v>33493</v>
      </c>
      <c r="J17" s="234">
        <v>5801</v>
      </c>
      <c r="K17" s="345">
        <v>0</v>
      </c>
      <c r="L17" s="234">
        <v>1</v>
      </c>
      <c r="M17" s="345">
        <v>0</v>
      </c>
      <c r="N17" s="345">
        <v>5796</v>
      </c>
      <c r="O17" s="234">
        <v>4</v>
      </c>
    </row>
    <row r="18" spans="1:32" ht="17.100000000000001" customHeight="1" x14ac:dyDescent="0.15">
      <c r="A18" s="173"/>
      <c r="B18" s="357"/>
      <c r="C18" s="357"/>
      <c r="D18" s="215"/>
      <c r="E18" s="216"/>
      <c r="F18" s="463" t="s">
        <v>457</v>
      </c>
      <c r="G18" s="252">
        <v>332.18213814342283</v>
      </c>
      <c r="H18" s="406"/>
      <c r="I18" s="252">
        <v>573.90342052313883</v>
      </c>
      <c r="J18" s="252">
        <v>40.732654051431339</v>
      </c>
      <c r="K18" s="252" t="s">
        <v>443</v>
      </c>
      <c r="L18" s="459">
        <v>0</v>
      </c>
      <c r="M18" s="252" t="s">
        <v>443</v>
      </c>
      <c r="N18" s="252">
        <v>40.679611650485434</v>
      </c>
      <c r="O18" s="252">
        <v>300</v>
      </c>
    </row>
    <row r="19" spans="1:32" ht="17.100000000000001" customHeight="1" x14ac:dyDescent="0.15">
      <c r="B19" s="357"/>
      <c r="C19" s="357"/>
      <c r="D19" s="572" t="s">
        <v>302</v>
      </c>
      <c r="E19" s="573"/>
      <c r="F19" s="574"/>
      <c r="G19" s="234">
        <v>23457</v>
      </c>
      <c r="H19" s="344">
        <v>2.8640186368165033</v>
      </c>
      <c r="I19" s="234">
        <v>19964</v>
      </c>
      <c r="J19" s="234">
        <v>3493</v>
      </c>
      <c r="K19" s="345">
        <v>0</v>
      </c>
      <c r="L19" s="345">
        <v>0</v>
      </c>
      <c r="M19" s="345">
        <v>0</v>
      </c>
      <c r="N19" s="345">
        <v>3493</v>
      </c>
      <c r="O19" s="345">
        <v>0</v>
      </c>
    </row>
    <row r="20" spans="1:32" ht="17.100000000000001" customHeight="1" x14ac:dyDescent="0.15">
      <c r="A20" s="173"/>
      <c r="B20" s="357"/>
      <c r="C20" s="357"/>
      <c r="D20" s="215"/>
      <c r="E20" s="216"/>
      <c r="F20" s="463" t="s">
        <v>457</v>
      </c>
      <c r="G20" s="252">
        <v>300.29010238907847</v>
      </c>
      <c r="H20" s="406"/>
      <c r="I20" s="252">
        <v>465.07217662043587</v>
      </c>
      <c r="J20" s="252">
        <v>50.107434464976365</v>
      </c>
      <c r="K20" s="252" t="s">
        <v>443</v>
      </c>
      <c r="L20" s="252" t="s">
        <v>443</v>
      </c>
      <c r="M20" s="252" t="s">
        <v>443</v>
      </c>
      <c r="N20" s="252">
        <v>50.107434464976365</v>
      </c>
      <c r="O20" s="252" t="s">
        <v>443</v>
      </c>
    </row>
    <row r="21" spans="1:32" ht="17.100000000000001" customHeight="1" x14ac:dyDescent="0.15">
      <c r="B21" s="357"/>
      <c r="C21" s="357"/>
      <c r="D21" s="572" t="s">
        <v>438</v>
      </c>
      <c r="E21" s="573"/>
      <c r="F21" s="574"/>
      <c r="G21" s="234">
        <v>534</v>
      </c>
      <c r="H21" s="344">
        <v>6.5199554591806833E-2</v>
      </c>
      <c r="I21" s="345">
        <v>534</v>
      </c>
      <c r="J21" s="345">
        <v>0</v>
      </c>
      <c r="K21" s="345">
        <v>0</v>
      </c>
      <c r="L21" s="345">
        <v>0</v>
      </c>
      <c r="M21" s="345">
        <v>0</v>
      </c>
      <c r="N21" s="345">
        <v>0</v>
      </c>
      <c r="O21" s="345">
        <v>0</v>
      </c>
    </row>
    <row r="22" spans="1:32" ht="17.100000000000001" customHeight="1" x14ac:dyDescent="0.15">
      <c r="A22" s="173"/>
      <c r="B22" s="357"/>
      <c r="C22" s="357"/>
      <c r="D22" s="215"/>
      <c r="E22" s="216"/>
      <c r="F22" s="463" t="s">
        <v>457</v>
      </c>
      <c r="G22" s="252">
        <v>381.08108108108104</v>
      </c>
      <c r="H22" s="406"/>
      <c r="I22" s="252">
        <v>381.08108108108104</v>
      </c>
      <c r="J22" s="252" t="s">
        <v>443</v>
      </c>
      <c r="K22" s="252" t="s">
        <v>443</v>
      </c>
      <c r="L22" s="252" t="s">
        <v>443</v>
      </c>
      <c r="M22" s="252" t="s">
        <v>443</v>
      </c>
      <c r="N22" s="252" t="s">
        <v>443</v>
      </c>
      <c r="O22" s="252" t="s">
        <v>443</v>
      </c>
    </row>
    <row r="23" spans="1:32" ht="17.100000000000001" customHeight="1" x14ac:dyDescent="0.15">
      <c r="B23" s="357"/>
      <c r="C23" s="357"/>
      <c r="D23" s="572" t="s">
        <v>346</v>
      </c>
      <c r="E23" s="573"/>
      <c r="F23" s="574"/>
      <c r="G23" s="234">
        <v>99</v>
      </c>
      <c r="H23" s="344">
        <v>1.2087557873761942E-2</v>
      </c>
      <c r="I23" s="234">
        <v>1</v>
      </c>
      <c r="J23" s="345">
        <v>98</v>
      </c>
      <c r="K23" s="345">
        <v>0</v>
      </c>
      <c r="L23" s="345">
        <v>0</v>
      </c>
      <c r="M23" s="345">
        <v>0</v>
      </c>
      <c r="N23" s="345">
        <v>98</v>
      </c>
      <c r="O23" s="345">
        <v>0</v>
      </c>
    </row>
    <row r="24" spans="1:32" ht="17.100000000000001" customHeight="1" x14ac:dyDescent="0.15">
      <c r="A24" s="173"/>
      <c r="B24" s="357"/>
      <c r="C24" s="357"/>
      <c r="D24" s="215"/>
      <c r="E24" s="216"/>
      <c r="F24" s="463" t="s">
        <v>457</v>
      </c>
      <c r="G24" s="252">
        <v>-42.774566473988443</v>
      </c>
      <c r="H24" s="406"/>
      <c r="I24" s="459">
        <v>0</v>
      </c>
      <c r="J24" s="459">
        <v>-43.02325581395349</v>
      </c>
      <c r="K24" s="252" t="s">
        <v>443</v>
      </c>
      <c r="L24" s="252" t="s">
        <v>443</v>
      </c>
      <c r="M24" s="459" t="s">
        <v>443</v>
      </c>
      <c r="N24" s="459">
        <v>-43.02325581395349</v>
      </c>
      <c r="O24" s="252" t="s">
        <v>443</v>
      </c>
    </row>
    <row r="25" spans="1:32" ht="17.100000000000001" customHeight="1" x14ac:dyDescent="0.15">
      <c r="B25" s="357"/>
      <c r="C25" s="357"/>
      <c r="D25" s="572" t="s">
        <v>435</v>
      </c>
      <c r="E25" s="573"/>
      <c r="F25" s="574"/>
      <c r="G25" s="234">
        <v>92</v>
      </c>
      <c r="H25" s="344">
        <v>1.1232882064506046E-2</v>
      </c>
      <c r="I25" s="234">
        <v>53</v>
      </c>
      <c r="J25" s="345">
        <v>39</v>
      </c>
      <c r="K25" s="345">
        <v>0</v>
      </c>
      <c r="L25" s="345">
        <v>0</v>
      </c>
      <c r="M25" s="345">
        <v>0</v>
      </c>
      <c r="N25" s="345">
        <v>39</v>
      </c>
      <c r="O25" s="345">
        <v>0</v>
      </c>
    </row>
    <row r="26" spans="1:32" ht="17.100000000000001" customHeight="1" x14ac:dyDescent="0.15">
      <c r="A26" s="173"/>
      <c r="B26" s="357"/>
      <c r="C26" s="357"/>
      <c r="D26" s="215"/>
      <c r="E26" s="216"/>
      <c r="F26" s="463" t="s">
        <v>457</v>
      </c>
      <c r="G26" s="252" t="s">
        <v>443</v>
      </c>
      <c r="H26" s="406"/>
      <c r="I26" s="252" t="s">
        <v>443</v>
      </c>
      <c r="J26" s="252" t="s">
        <v>443</v>
      </c>
      <c r="K26" s="252" t="s">
        <v>443</v>
      </c>
      <c r="L26" s="252" t="s">
        <v>443</v>
      </c>
      <c r="M26" s="252" t="s">
        <v>443</v>
      </c>
      <c r="N26" s="252" t="s">
        <v>443</v>
      </c>
      <c r="O26" s="252" t="s">
        <v>443</v>
      </c>
      <c r="AA26" s="346"/>
      <c r="AB26" s="346"/>
      <c r="AC26" s="346"/>
      <c r="AD26" s="346"/>
      <c r="AE26" s="346"/>
      <c r="AF26" s="346"/>
    </row>
    <row r="27" spans="1:32" ht="17.100000000000001" customHeight="1" x14ac:dyDescent="0.15">
      <c r="B27" s="357"/>
      <c r="C27" s="357"/>
      <c r="D27" s="572" t="s">
        <v>205</v>
      </c>
      <c r="E27" s="573"/>
      <c r="F27" s="574"/>
      <c r="G27" s="234">
        <v>29</v>
      </c>
      <c r="H27" s="344">
        <v>3.5407997812029928E-3</v>
      </c>
      <c r="I27" s="345">
        <v>1</v>
      </c>
      <c r="J27" s="234">
        <v>28</v>
      </c>
      <c r="K27" s="345">
        <v>0</v>
      </c>
      <c r="L27" s="345">
        <v>0</v>
      </c>
      <c r="M27" s="345">
        <v>0</v>
      </c>
      <c r="N27" s="345">
        <v>28</v>
      </c>
      <c r="O27" s="345">
        <v>0</v>
      </c>
    </row>
    <row r="28" spans="1:32" ht="17.100000000000001" customHeight="1" x14ac:dyDescent="0.15">
      <c r="A28" s="173"/>
      <c r="B28" s="357"/>
      <c r="C28" s="357"/>
      <c r="D28" s="215"/>
      <c r="E28" s="216"/>
      <c r="F28" s="463" t="s">
        <v>457</v>
      </c>
      <c r="G28" s="252">
        <v>-39.583333333333336</v>
      </c>
      <c r="H28" s="406"/>
      <c r="I28" s="252">
        <v>-50</v>
      </c>
      <c r="J28" s="252">
        <v>-39.130434782608688</v>
      </c>
      <c r="K28" s="252" t="s">
        <v>443</v>
      </c>
      <c r="L28" s="252" t="s">
        <v>443</v>
      </c>
      <c r="M28" s="252" t="s">
        <v>443</v>
      </c>
      <c r="N28" s="252">
        <v>-39.130434782608688</v>
      </c>
      <c r="O28" s="252" t="s">
        <v>443</v>
      </c>
    </row>
    <row r="29" spans="1:32" ht="17.100000000000001" customHeight="1" x14ac:dyDescent="0.15">
      <c r="B29" s="357"/>
      <c r="C29" s="357"/>
      <c r="D29" s="572" t="s">
        <v>194</v>
      </c>
      <c r="E29" s="573"/>
      <c r="F29" s="574"/>
      <c r="G29" s="234">
        <v>60</v>
      </c>
      <c r="H29" s="344">
        <v>7.3257926507648129E-3</v>
      </c>
      <c r="I29" s="234">
        <v>18</v>
      </c>
      <c r="J29" s="234">
        <v>42</v>
      </c>
      <c r="K29" s="345">
        <v>0</v>
      </c>
      <c r="L29" s="345">
        <v>0</v>
      </c>
      <c r="M29" s="345">
        <v>0</v>
      </c>
      <c r="N29" s="345">
        <v>28</v>
      </c>
      <c r="O29" s="234">
        <v>14</v>
      </c>
    </row>
    <row r="30" spans="1:32" ht="17.100000000000001" customHeight="1" x14ac:dyDescent="0.15">
      <c r="A30" s="173"/>
      <c r="B30" s="357"/>
      <c r="C30" s="360"/>
      <c r="D30" s="215"/>
      <c r="E30" s="216"/>
      <c r="F30" s="463" t="s">
        <v>457</v>
      </c>
      <c r="G30" s="252">
        <v>30.434782608695656</v>
      </c>
      <c r="H30" s="406"/>
      <c r="I30" s="252">
        <v>800</v>
      </c>
      <c r="J30" s="252">
        <v>-4.5454545454545414</v>
      </c>
      <c r="K30" s="252" t="s">
        <v>443</v>
      </c>
      <c r="L30" s="252" t="s">
        <v>443</v>
      </c>
      <c r="M30" s="252" t="s">
        <v>443</v>
      </c>
      <c r="N30" s="252">
        <v>-24.324324324324319</v>
      </c>
      <c r="O30" s="252">
        <v>100</v>
      </c>
    </row>
    <row r="31" spans="1:32" ht="17.100000000000001" customHeight="1" x14ac:dyDescent="0.15">
      <c r="B31" s="357"/>
      <c r="C31" s="572" t="s">
        <v>131</v>
      </c>
      <c r="D31" s="573"/>
      <c r="E31" s="573"/>
      <c r="F31" s="574"/>
      <c r="G31" s="234">
        <v>78359</v>
      </c>
      <c r="H31" s="344">
        <v>9.5673631053546657</v>
      </c>
      <c r="I31" s="234">
        <v>39</v>
      </c>
      <c r="J31" s="234">
        <v>78320</v>
      </c>
      <c r="K31" s="345">
        <v>0</v>
      </c>
      <c r="L31" s="345">
        <v>0</v>
      </c>
      <c r="M31" s="345">
        <v>0</v>
      </c>
      <c r="N31" s="345">
        <v>78163</v>
      </c>
      <c r="O31" s="234">
        <v>157</v>
      </c>
    </row>
    <row r="32" spans="1:32" ht="17.100000000000001" customHeight="1" x14ac:dyDescent="0.15">
      <c r="A32" s="173"/>
      <c r="B32" s="357"/>
      <c r="C32" s="358"/>
      <c r="D32" s="359"/>
      <c r="E32" s="578" t="s">
        <v>457</v>
      </c>
      <c r="F32" s="579"/>
      <c r="G32" s="252">
        <v>-27.867479195817069</v>
      </c>
      <c r="H32" s="406"/>
      <c r="I32" s="458">
        <v>85.714285714285722</v>
      </c>
      <c r="J32" s="458">
        <v>-27.889440296102606</v>
      </c>
      <c r="K32" s="252" t="s">
        <v>443</v>
      </c>
      <c r="L32" s="458" t="s">
        <v>443</v>
      </c>
      <c r="M32" s="458" t="s">
        <v>443</v>
      </c>
      <c r="N32" s="458">
        <v>-27.892581043930697</v>
      </c>
      <c r="O32" s="458">
        <v>-26.291079812206576</v>
      </c>
    </row>
    <row r="33" spans="1:15" ht="17.100000000000001" customHeight="1" x14ac:dyDescent="0.15">
      <c r="B33" s="357"/>
      <c r="C33" s="357"/>
      <c r="D33" s="572" t="s">
        <v>303</v>
      </c>
      <c r="E33" s="573"/>
      <c r="F33" s="574"/>
      <c r="G33" s="234">
        <v>6374</v>
      </c>
      <c r="H33" s="344">
        <v>0.77824337259958187</v>
      </c>
      <c r="I33" s="345">
        <v>0</v>
      </c>
      <c r="J33" s="234">
        <v>6374</v>
      </c>
      <c r="K33" s="345">
        <v>0</v>
      </c>
      <c r="L33" s="345">
        <v>0</v>
      </c>
      <c r="M33" s="345">
        <v>0</v>
      </c>
      <c r="N33" s="345">
        <v>6367</v>
      </c>
      <c r="O33" s="234">
        <v>7</v>
      </c>
    </row>
    <row r="34" spans="1:15" ht="17.100000000000001" customHeight="1" x14ac:dyDescent="0.15">
      <c r="A34" s="173"/>
      <c r="B34" s="357"/>
      <c r="C34" s="357"/>
      <c r="D34" s="215"/>
      <c r="E34" s="216"/>
      <c r="F34" s="463" t="s">
        <v>457</v>
      </c>
      <c r="G34" s="252">
        <v>-31.726649528706087</v>
      </c>
      <c r="H34" s="406"/>
      <c r="I34" s="458" t="s">
        <v>443</v>
      </c>
      <c r="J34" s="458">
        <v>-31.726649528706087</v>
      </c>
      <c r="K34" s="458" t="s">
        <v>443</v>
      </c>
      <c r="L34" s="458" t="s">
        <v>443</v>
      </c>
      <c r="M34" s="458" t="s">
        <v>443</v>
      </c>
      <c r="N34" s="458">
        <v>-31.721179624664874</v>
      </c>
      <c r="O34" s="458">
        <v>-36.363636363636367</v>
      </c>
    </row>
    <row r="35" spans="1:15" ht="17.100000000000001" customHeight="1" x14ac:dyDescent="0.15">
      <c r="B35" s="357"/>
      <c r="C35" s="357"/>
      <c r="D35" s="572" t="s">
        <v>304</v>
      </c>
      <c r="E35" s="573"/>
      <c r="F35" s="574"/>
      <c r="G35" s="234">
        <v>4647</v>
      </c>
      <c r="H35" s="344">
        <v>0.56738264080173473</v>
      </c>
      <c r="I35" s="345">
        <v>0</v>
      </c>
      <c r="J35" s="234">
        <v>4647</v>
      </c>
      <c r="K35" s="345">
        <v>0</v>
      </c>
      <c r="L35" s="345">
        <v>0</v>
      </c>
      <c r="M35" s="345">
        <v>0</v>
      </c>
      <c r="N35" s="345">
        <v>4633</v>
      </c>
      <c r="O35" s="234">
        <v>14</v>
      </c>
    </row>
    <row r="36" spans="1:15" ht="17.100000000000001" customHeight="1" x14ac:dyDescent="0.15">
      <c r="A36" s="173"/>
      <c r="B36" s="357"/>
      <c r="C36" s="357"/>
      <c r="D36" s="215"/>
      <c r="E36" s="216"/>
      <c r="F36" s="463" t="s">
        <v>457</v>
      </c>
      <c r="G36" s="252">
        <v>-28.430617588171881</v>
      </c>
      <c r="H36" s="406"/>
      <c r="I36" s="458" t="s">
        <v>443</v>
      </c>
      <c r="J36" s="458">
        <v>-28.430617588171881</v>
      </c>
      <c r="K36" s="458" t="s">
        <v>443</v>
      </c>
      <c r="L36" s="458" t="s">
        <v>443</v>
      </c>
      <c r="M36" s="458" t="s">
        <v>443</v>
      </c>
      <c r="N36" s="458">
        <v>-28.436824219956748</v>
      </c>
      <c r="O36" s="458">
        <v>-26.315789473684216</v>
      </c>
    </row>
    <row r="37" spans="1:15" ht="17.100000000000001" customHeight="1" x14ac:dyDescent="0.15">
      <c r="B37" s="357"/>
      <c r="C37" s="357"/>
      <c r="D37" s="572" t="s">
        <v>348</v>
      </c>
      <c r="E37" s="573"/>
      <c r="F37" s="574"/>
      <c r="G37" s="234">
        <v>3404</v>
      </c>
      <c r="H37" s="344">
        <v>0.41561663638672369</v>
      </c>
      <c r="I37" s="345">
        <v>0</v>
      </c>
      <c r="J37" s="234">
        <v>3404</v>
      </c>
      <c r="K37" s="345">
        <v>0</v>
      </c>
      <c r="L37" s="345">
        <v>0</v>
      </c>
      <c r="M37" s="345">
        <v>0</v>
      </c>
      <c r="N37" s="345">
        <v>3404</v>
      </c>
      <c r="O37" s="345">
        <v>0</v>
      </c>
    </row>
    <row r="38" spans="1:15" ht="17.100000000000001" customHeight="1" x14ac:dyDescent="0.15">
      <c r="A38" s="173"/>
      <c r="B38" s="357"/>
      <c r="C38" s="357"/>
      <c r="D38" s="215"/>
      <c r="E38" s="216"/>
      <c r="F38" s="463" t="s">
        <v>457</v>
      </c>
      <c r="G38" s="252">
        <v>-11.790619331433017</v>
      </c>
      <c r="H38" s="406"/>
      <c r="I38" s="458" t="s">
        <v>443</v>
      </c>
      <c r="J38" s="458">
        <v>-11.790619331433017</v>
      </c>
      <c r="K38" s="458" t="s">
        <v>443</v>
      </c>
      <c r="L38" s="458" t="s">
        <v>443</v>
      </c>
      <c r="M38" s="458" t="s">
        <v>443</v>
      </c>
      <c r="N38" s="458">
        <v>-11.790619331433017</v>
      </c>
      <c r="O38" s="458" t="s">
        <v>443</v>
      </c>
    </row>
    <row r="39" spans="1:15" ht="17.100000000000001" customHeight="1" x14ac:dyDescent="0.15">
      <c r="B39" s="357"/>
      <c r="C39" s="357"/>
      <c r="D39" s="572" t="s">
        <v>349</v>
      </c>
      <c r="E39" s="573"/>
      <c r="F39" s="574"/>
      <c r="G39" s="234">
        <v>3301</v>
      </c>
      <c r="H39" s="344">
        <v>0.40304069233624412</v>
      </c>
      <c r="I39" s="345">
        <v>0</v>
      </c>
      <c r="J39" s="234">
        <v>3301</v>
      </c>
      <c r="K39" s="345">
        <v>0</v>
      </c>
      <c r="L39" s="345">
        <v>0</v>
      </c>
      <c r="M39" s="345">
        <v>0</v>
      </c>
      <c r="N39" s="345">
        <v>3301</v>
      </c>
      <c r="O39" s="345">
        <v>0</v>
      </c>
    </row>
    <row r="40" spans="1:15" ht="17.100000000000001" customHeight="1" x14ac:dyDescent="0.15">
      <c r="A40" s="173"/>
      <c r="B40" s="357"/>
      <c r="C40" s="357"/>
      <c r="D40" s="215"/>
      <c r="E40" s="216"/>
      <c r="F40" s="463" t="s">
        <v>457</v>
      </c>
      <c r="G40" s="252">
        <v>13.475421106909602</v>
      </c>
      <c r="H40" s="406"/>
      <c r="I40" s="458" t="s">
        <v>443</v>
      </c>
      <c r="J40" s="458">
        <v>13.475421106909602</v>
      </c>
      <c r="K40" s="458" t="s">
        <v>443</v>
      </c>
      <c r="L40" s="458" t="s">
        <v>443</v>
      </c>
      <c r="M40" s="458" t="s">
        <v>443</v>
      </c>
      <c r="N40" s="458">
        <v>13.553491572067422</v>
      </c>
      <c r="O40" s="458">
        <v>-100</v>
      </c>
    </row>
    <row r="41" spans="1:15" ht="17.100000000000001" customHeight="1" x14ac:dyDescent="0.15">
      <c r="B41" s="357"/>
      <c r="C41" s="357"/>
      <c r="D41" s="572" t="s">
        <v>347</v>
      </c>
      <c r="E41" s="573"/>
      <c r="F41" s="574"/>
      <c r="G41" s="234">
        <v>2918</v>
      </c>
      <c r="H41" s="344">
        <v>0.3562777159155287</v>
      </c>
      <c r="I41" s="345">
        <v>0</v>
      </c>
      <c r="J41" s="234">
        <v>2918</v>
      </c>
      <c r="K41" s="345">
        <v>0</v>
      </c>
      <c r="L41" s="345">
        <v>0</v>
      </c>
      <c r="M41" s="345">
        <v>0</v>
      </c>
      <c r="N41" s="345">
        <v>2917</v>
      </c>
      <c r="O41" s="234">
        <v>1</v>
      </c>
    </row>
    <row r="42" spans="1:15" ht="17.100000000000001" customHeight="1" x14ac:dyDescent="0.15">
      <c r="A42" s="173"/>
      <c r="B42" s="357"/>
      <c r="C42" s="357"/>
      <c r="D42" s="215"/>
      <c r="E42" s="216"/>
      <c r="F42" s="463" t="s">
        <v>457</v>
      </c>
      <c r="G42" s="252">
        <v>-41.814556331006983</v>
      </c>
      <c r="H42" s="406"/>
      <c r="I42" s="458" t="s">
        <v>443</v>
      </c>
      <c r="J42" s="458">
        <v>-41.814556331006983</v>
      </c>
      <c r="K42" s="458" t="s">
        <v>443</v>
      </c>
      <c r="L42" s="458" t="s">
        <v>443</v>
      </c>
      <c r="M42" s="458" t="s">
        <v>443</v>
      </c>
      <c r="N42" s="458">
        <v>-41.811290644324764</v>
      </c>
      <c r="O42" s="458">
        <v>-50</v>
      </c>
    </row>
    <row r="43" spans="1:15" ht="17.100000000000001" customHeight="1" x14ac:dyDescent="0.15">
      <c r="B43" s="357"/>
      <c r="C43" s="357"/>
      <c r="D43" s="572" t="s">
        <v>439</v>
      </c>
      <c r="E43" s="573"/>
      <c r="F43" s="574"/>
      <c r="G43" s="234">
        <v>2640</v>
      </c>
      <c r="H43" s="344">
        <v>0.32233487663365179</v>
      </c>
      <c r="I43" s="345">
        <v>1</v>
      </c>
      <c r="J43" s="234">
        <v>2639</v>
      </c>
      <c r="K43" s="345">
        <v>0</v>
      </c>
      <c r="L43" s="345">
        <v>0</v>
      </c>
      <c r="M43" s="345">
        <v>0</v>
      </c>
      <c r="N43" s="345">
        <v>2638</v>
      </c>
      <c r="O43" s="345">
        <v>1</v>
      </c>
    </row>
    <row r="44" spans="1:15" ht="17.100000000000001" customHeight="1" x14ac:dyDescent="0.15">
      <c r="A44" s="173"/>
      <c r="B44" s="357"/>
      <c r="C44" s="357"/>
      <c r="D44" s="215"/>
      <c r="E44" s="216"/>
      <c r="F44" s="463" t="s">
        <v>457</v>
      </c>
      <c r="G44" s="252">
        <v>-5.8487874465049883</v>
      </c>
      <c r="H44" s="406"/>
      <c r="I44" s="458" t="s">
        <v>443</v>
      </c>
      <c r="J44" s="458">
        <v>-5.884450784593442</v>
      </c>
      <c r="K44" s="458" t="s">
        <v>443</v>
      </c>
      <c r="L44" s="458" t="s">
        <v>443</v>
      </c>
      <c r="M44" s="458" t="s">
        <v>443</v>
      </c>
      <c r="N44" s="458">
        <v>-5.8865501248662184</v>
      </c>
      <c r="O44" s="459">
        <v>0</v>
      </c>
    </row>
    <row r="45" spans="1:15" ht="17.100000000000001" customHeight="1" x14ac:dyDescent="0.15">
      <c r="B45" s="357"/>
      <c r="C45" s="357"/>
      <c r="D45" s="572" t="s">
        <v>440</v>
      </c>
      <c r="E45" s="573"/>
      <c r="F45" s="574"/>
      <c r="G45" s="234">
        <v>2368</v>
      </c>
      <c r="H45" s="344">
        <v>0.28912461661685124</v>
      </c>
      <c r="I45" s="345">
        <v>1</v>
      </c>
      <c r="J45" s="234">
        <v>2367</v>
      </c>
      <c r="K45" s="345">
        <v>0</v>
      </c>
      <c r="L45" s="345">
        <v>0</v>
      </c>
      <c r="M45" s="345">
        <v>0</v>
      </c>
      <c r="N45" s="345">
        <v>2365</v>
      </c>
      <c r="O45" s="234">
        <v>2</v>
      </c>
    </row>
    <row r="46" spans="1:15" ht="17.100000000000001" customHeight="1" x14ac:dyDescent="0.15">
      <c r="A46" s="173"/>
      <c r="B46" s="357"/>
      <c r="C46" s="357"/>
      <c r="D46" s="215"/>
      <c r="E46" s="216"/>
      <c r="F46" s="463" t="s">
        <v>457</v>
      </c>
      <c r="G46" s="252">
        <v>-8.5361143298570923</v>
      </c>
      <c r="H46" s="406"/>
      <c r="I46" s="458" t="s">
        <v>443</v>
      </c>
      <c r="J46" s="458">
        <v>-8.5747392815758943</v>
      </c>
      <c r="K46" s="458" t="s">
        <v>443</v>
      </c>
      <c r="L46" s="458" t="s">
        <v>443</v>
      </c>
      <c r="M46" s="458" t="s">
        <v>443</v>
      </c>
      <c r="N46" s="458">
        <v>-8.6166924265842386</v>
      </c>
      <c r="O46" s="458">
        <v>100</v>
      </c>
    </row>
    <row r="47" spans="1:15" ht="17.100000000000001" customHeight="1" x14ac:dyDescent="0.15">
      <c r="B47" s="357"/>
      <c r="C47" s="357"/>
      <c r="D47" s="572" t="s">
        <v>441</v>
      </c>
      <c r="E47" s="573"/>
      <c r="F47" s="574"/>
      <c r="G47" s="234">
        <v>2366</v>
      </c>
      <c r="H47" s="344">
        <v>0.28888042352849241</v>
      </c>
      <c r="I47" s="345">
        <v>1</v>
      </c>
      <c r="J47" s="234">
        <v>2365</v>
      </c>
      <c r="K47" s="345">
        <v>0</v>
      </c>
      <c r="L47" s="345">
        <v>0</v>
      </c>
      <c r="M47" s="345">
        <v>0</v>
      </c>
      <c r="N47" s="345">
        <v>2362</v>
      </c>
      <c r="O47" s="234">
        <v>3</v>
      </c>
    </row>
    <row r="48" spans="1:15" ht="17.100000000000001" customHeight="1" x14ac:dyDescent="0.15">
      <c r="A48" s="173"/>
      <c r="B48" s="357"/>
      <c r="C48" s="357"/>
      <c r="D48" s="215"/>
      <c r="E48" s="216"/>
      <c r="F48" s="463" t="s">
        <v>457</v>
      </c>
      <c r="G48" s="252">
        <v>-24.263764404609478</v>
      </c>
      <c r="H48" s="406"/>
      <c r="I48" s="458" t="s">
        <v>443</v>
      </c>
      <c r="J48" s="458">
        <v>-24.295774647887324</v>
      </c>
      <c r="K48" s="458" t="s">
        <v>443</v>
      </c>
      <c r="L48" s="458" t="s">
        <v>443</v>
      </c>
      <c r="M48" s="458" t="s">
        <v>443</v>
      </c>
      <c r="N48" s="458">
        <v>-24.173354735152486</v>
      </c>
      <c r="O48" s="458">
        <v>-66.666666666666671</v>
      </c>
    </row>
    <row r="49" spans="1:16" ht="17.100000000000001" customHeight="1" x14ac:dyDescent="0.15">
      <c r="B49" s="357"/>
      <c r="C49" s="357"/>
      <c r="D49" s="572" t="s">
        <v>442</v>
      </c>
      <c r="E49" s="573"/>
      <c r="F49" s="574"/>
      <c r="G49" s="234">
        <v>2048</v>
      </c>
      <c r="H49" s="344">
        <v>0.25005372247943897</v>
      </c>
      <c r="I49" s="345">
        <v>0</v>
      </c>
      <c r="J49" s="234">
        <v>2048</v>
      </c>
      <c r="K49" s="345">
        <v>0</v>
      </c>
      <c r="L49" s="345">
        <v>0</v>
      </c>
      <c r="M49" s="345">
        <v>0</v>
      </c>
      <c r="N49" s="345">
        <v>2048</v>
      </c>
      <c r="O49" s="345">
        <v>0</v>
      </c>
    </row>
    <row r="50" spans="1:16" ht="17.100000000000001" customHeight="1" x14ac:dyDescent="0.15">
      <c r="A50" s="173"/>
      <c r="B50" s="357"/>
      <c r="C50" s="357"/>
      <c r="D50" s="215"/>
      <c r="E50" s="216"/>
      <c r="F50" s="463" t="s">
        <v>457</v>
      </c>
      <c r="G50" s="252">
        <v>-18.536197295147172</v>
      </c>
      <c r="H50" s="406"/>
      <c r="I50" s="458" t="s">
        <v>443</v>
      </c>
      <c r="J50" s="458">
        <v>-18.536197295147172</v>
      </c>
      <c r="K50" s="458" t="s">
        <v>443</v>
      </c>
      <c r="L50" s="458" t="s">
        <v>443</v>
      </c>
      <c r="M50" s="458" t="s">
        <v>443</v>
      </c>
      <c r="N50" s="458">
        <v>-18.536197295147172</v>
      </c>
      <c r="O50" s="458" t="s">
        <v>443</v>
      </c>
    </row>
    <row r="51" spans="1:16" ht="17.100000000000001" customHeight="1" x14ac:dyDescent="0.15">
      <c r="B51" s="357"/>
      <c r="C51" s="357"/>
      <c r="D51" s="572" t="s">
        <v>194</v>
      </c>
      <c r="E51" s="573"/>
      <c r="F51" s="574"/>
      <c r="G51" s="234">
        <v>48293</v>
      </c>
      <c r="H51" s="344">
        <v>5.8964084080564181</v>
      </c>
      <c r="I51" s="234">
        <v>36</v>
      </c>
      <c r="J51" s="234">
        <v>48257</v>
      </c>
      <c r="K51" s="345">
        <v>0</v>
      </c>
      <c r="L51" s="345">
        <v>0</v>
      </c>
      <c r="M51" s="345">
        <v>0</v>
      </c>
      <c r="N51" s="345">
        <v>48128</v>
      </c>
      <c r="O51" s="234">
        <v>129</v>
      </c>
    </row>
    <row r="52" spans="1:16" ht="17.100000000000001" customHeight="1" x14ac:dyDescent="0.15">
      <c r="A52" s="173"/>
      <c r="B52" s="361"/>
      <c r="C52" s="360"/>
      <c r="D52" s="215"/>
      <c r="E52" s="216"/>
      <c r="F52" s="463" t="s">
        <v>457</v>
      </c>
      <c r="G52" s="252">
        <v>-30.999157010387346</v>
      </c>
      <c r="H52" s="406"/>
      <c r="I52" s="458">
        <v>71.428571428571416</v>
      </c>
      <c r="J52" s="458">
        <v>-31.029899382574889</v>
      </c>
      <c r="K52" s="458" t="s">
        <v>443</v>
      </c>
      <c r="L52" s="458" t="s">
        <v>443</v>
      </c>
      <c r="M52" s="458" t="s">
        <v>443</v>
      </c>
      <c r="N52" s="458">
        <v>-31.048710601719197</v>
      </c>
      <c r="O52" s="458">
        <v>-23.214285714285708</v>
      </c>
    </row>
    <row r="53" spans="1:16" x14ac:dyDescent="0.15">
      <c r="B53" s="171"/>
      <c r="C53" s="171"/>
      <c r="D53" s="171"/>
      <c r="E53" s="171"/>
      <c r="F53" s="171"/>
      <c r="G53" s="171"/>
      <c r="H53" s="256"/>
      <c r="I53" s="171"/>
      <c r="J53" s="171"/>
      <c r="K53" s="171"/>
      <c r="L53" s="171"/>
      <c r="M53" s="171"/>
      <c r="N53" s="171"/>
      <c r="O53" s="372"/>
      <c r="P53" s="171"/>
    </row>
    <row r="54" spans="1:16" x14ac:dyDescent="0.15">
      <c r="B54" s="171"/>
      <c r="C54" s="171"/>
      <c r="D54" s="171"/>
      <c r="E54" s="171"/>
      <c r="F54" s="171"/>
      <c r="G54" s="171"/>
      <c r="H54" s="256"/>
      <c r="I54" s="171"/>
      <c r="J54" s="171"/>
      <c r="K54" s="171"/>
      <c r="L54" s="171"/>
      <c r="M54" s="171"/>
      <c r="N54" s="171"/>
      <c r="O54" s="373"/>
      <c r="P54" s="171"/>
    </row>
    <row r="55" spans="1:16" x14ac:dyDescent="0.15">
      <c r="B55" s="575"/>
      <c r="C55" s="575"/>
      <c r="D55" s="575"/>
      <c r="E55" s="575"/>
      <c r="F55" s="575"/>
      <c r="G55" s="576"/>
      <c r="H55" s="430"/>
      <c r="I55" s="420"/>
      <c r="J55" s="420"/>
      <c r="K55" s="420"/>
      <c r="L55" s="420"/>
      <c r="M55" s="420"/>
      <c r="N55" s="420"/>
      <c r="O55" s="431"/>
      <c r="P55" s="171"/>
    </row>
    <row r="56" spans="1:16" x14ac:dyDescent="0.15">
      <c r="B56" s="575"/>
      <c r="C56" s="575"/>
      <c r="D56" s="575"/>
      <c r="E56" s="575"/>
      <c r="F56" s="575"/>
      <c r="G56" s="576"/>
      <c r="H56" s="430"/>
      <c r="I56" s="569"/>
      <c r="J56" s="569"/>
      <c r="K56" s="420"/>
      <c r="L56" s="420"/>
      <c r="M56" s="420"/>
      <c r="N56" s="420"/>
      <c r="O56" s="431"/>
      <c r="P56" s="171"/>
    </row>
    <row r="57" spans="1:16" x14ac:dyDescent="0.15">
      <c r="B57" s="575"/>
      <c r="C57" s="575"/>
      <c r="D57" s="575"/>
      <c r="E57" s="575"/>
      <c r="F57" s="575"/>
      <c r="G57" s="576"/>
      <c r="H57" s="577"/>
      <c r="I57" s="569"/>
      <c r="J57" s="569"/>
      <c r="K57" s="569"/>
      <c r="L57" s="570"/>
      <c r="M57" s="569"/>
      <c r="N57" s="432"/>
      <c r="O57" s="571"/>
      <c r="P57" s="171"/>
    </row>
    <row r="58" spans="1:16" x14ac:dyDescent="0.15">
      <c r="B58" s="575"/>
      <c r="C58" s="575"/>
      <c r="D58" s="575"/>
      <c r="E58" s="575"/>
      <c r="F58" s="575"/>
      <c r="G58" s="576"/>
      <c r="H58" s="577"/>
      <c r="I58" s="569"/>
      <c r="J58" s="569"/>
      <c r="K58" s="569"/>
      <c r="L58" s="570"/>
      <c r="M58" s="569"/>
      <c r="N58" s="432"/>
      <c r="O58" s="571"/>
      <c r="P58" s="171"/>
    </row>
    <row r="59" spans="1:16" x14ac:dyDescent="0.15">
      <c r="B59" s="566"/>
      <c r="C59" s="566"/>
      <c r="D59" s="566"/>
      <c r="E59" s="566"/>
      <c r="F59" s="566"/>
      <c r="G59" s="433"/>
      <c r="H59" s="434"/>
      <c r="I59" s="433"/>
      <c r="J59" s="433"/>
      <c r="K59" s="433"/>
      <c r="L59" s="433"/>
      <c r="M59" s="433"/>
      <c r="N59" s="433"/>
      <c r="O59" s="435"/>
      <c r="P59" s="171"/>
    </row>
    <row r="60" spans="1:16" x14ac:dyDescent="0.15">
      <c r="B60" s="171"/>
      <c r="C60" s="171"/>
      <c r="D60" s="567"/>
      <c r="E60" s="567"/>
      <c r="F60" s="567"/>
      <c r="G60" s="436"/>
      <c r="H60" s="434"/>
      <c r="I60" s="436"/>
      <c r="J60" s="436"/>
      <c r="K60" s="436"/>
      <c r="L60" s="436"/>
      <c r="M60" s="436"/>
      <c r="N60" s="436"/>
      <c r="O60" s="437"/>
      <c r="P60" s="171"/>
    </row>
    <row r="61" spans="1:16" x14ac:dyDescent="0.15">
      <c r="B61" s="171"/>
      <c r="C61" s="566"/>
      <c r="D61" s="566"/>
      <c r="E61" s="566"/>
      <c r="F61" s="566"/>
      <c r="G61" s="433"/>
      <c r="H61" s="434"/>
      <c r="I61" s="433"/>
      <c r="J61" s="433"/>
      <c r="K61" s="433"/>
      <c r="L61" s="433"/>
      <c r="M61" s="433"/>
      <c r="N61" s="433"/>
      <c r="O61" s="435"/>
      <c r="P61" s="171"/>
    </row>
    <row r="62" spans="1:16" ht="13.5" customHeight="1" x14ac:dyDescent="0.15">
      <c r="B62" s="171"/>
      <c r="C62" s="420"/>
      <c r="D62" s="420"/>
      <c r="E62" s="567"/>
      <c r="F62" s="567"/>
      <c r="G62" s="436"/>
      <c r="H62" s="434"/>
      <c r="I62" s="436"/>
      <c r="J62" s="436"/>
      <c r="K62" s="436"/>
      <c r="L62" s="436"/>
      <c r="M62" s="436"/>
      <c r="N62" s="436"/>
      <c r="O62" s="437"/>
      <c r="P62" s="171"/>
    </row>
    <row r="63" spans="1:16" x14ac:dyDescent="0.15">
      <c r="B63" s="171"/>
      <c r="C63" s="171"/>
      <c r="D63" s="568"/>
      <c r="E63" s="568"/>
      <c r="F63" s="568"/>
      <c r="G63" s="433"/>
      <c r="H63" s="434"/>
      <c r="I63" s="433"/>
      <c r="J63" s="433"/>
      <c r="K63" s="433"/>
      <c r="L63" s="433"/>
      <c r="M63" s="433"/>
      <c r="N63" s="433"/>
      <c r="O63" s="435"/>
    </row>
    <row r="64" spans="1:16" x14ac:dyDescent="0.15">
      <c r="B64" s="171"/>
      <c r="C64" s="171"/>
      <c r="D64" s="438"/>
      <c r="E64" s="372"/>
      <c r="F64" s="439"/>
      <c r="G64" s="440"/>
      <c r="H64" s="434"/>
      <c r="I64" s="436"/>
      <c r="J64" s="436"/>
      <c r="K64" s="436"/>
      <c r="L64" s="436"/>
      <c r="M64" s="436"/>
      <c r="N64" s="436"/>
      <c r="O64" s="437"/>
    </row>
    <row r="65" spans="2:15" x14ac:dyDescent="0.15">
      <c r="B65" s="171"/>
      <c r="C65" s="171"/>
      <c r="D65" s="568"/>
      <c r="E65" s="568"/>
      <c r="F65" s="568"/>
      <c r="G65" s="433"/>
      <c r="H65" s="434"/>
      <c r="I65" s="433"/>
      <c r="J65" s="433"/>
      <c r="K65" s="433"/>
      <c r="L65" s="433"/>
      <c r="M65" s="433"/>
      <c r="N65" s="433"/>
      <c r="O65" s="435"/>
    </row>
    <row r="66" spans="2:15" x14ac:dyDescent="0.15">
      <c r="B66" s="171"/>
      <c r="C66" s="171"/>
      <c r="D66" s="438"/>
      <c r="E66" s="372"/>
      <c r="F66" s="439"/>
      <c r="G66" s="440"/>
      <c r="H66" s="434"/>
      <c r="I66" s="436"/>
      <c r="J66" s="436"/>
      <c r="K66" s="436"/>
      <c r="L66" s="436"/>
      <c r="M66" s="436"/>
      <c r="N66" s="436"/>
      <c r="O66" s="437"/>
    </row>
    <row r="67" spans="2:15" x14ac:dyDescent="0.15">
      <c r="B67" s="171"/>
      <c r="C67" s="171"/>
      <c r="D67" s="568"/>
      <c r="E67" s="568"/>
      <c r="F67" s="568"/>
      <c r="G67" s="433"/>
      <c r="H67" s="434"/>
      <c r="I67" s="433"/>
      <c r="J67" s="433"/>
      <c r="K67" s="433"/>
      <c r="L67" s="433"/>
      <c r="M67" s="433"/>
      <c r="N67" s="433"/>
      <c r="O67" s="435"/>
    </row>
    <row r="68" spans="2:15" x14ac:dyDescent="0.15">
      <c r="B68" s="171"/>
      <c r="C68" s="171"/>
      <c r="D68" s="438"/>
      <c r="E68" s="372"/>
      <c r="F68" s="439"/>
      <c r="G68" s="440"/>
      <c r="H68" s="434"/>
      <c r="I68" s="436"/>
      <c r="J68" s="436"/>
      <c r="K68" s="436"/>
      <c r="L68" s="436"/>
      <c r="M68" s="436"/>
      <c r="N68" s="436"/>
      <c r="O68" s="437"/>
    </row>
    <row r="69" spans="2:15" x14ac:dyDescent="0.15">
      <c r="B69" s="171"/>
      <c r="C69" s="171"/>
      <c r="D69" s="568"/>
      <c r="E69" s="568"/>
      <c r="F69" s="568"/>
      <c r="G69" s="433"/>
      <c r="H69" s="434"/>
      <c r="I69" s="433"/>
      <c r="J69" s="433"/>
      <c r="K69" s="433"/>
      <c r="L69" s="433"/>
      <c r="M69" s="433"/>
      <c r="N69" s="433"/>
      <c r="O69" s="435"/>
    </row>
    <row r="70" spans="2:15" x14ac:dyDescent="0.15">
      <c r="B70" s="171"/>
      <c r="C70" s="171"/>
      <c r="D70" s="438"/>
      <c r="E70" s="372"/>
      <c r="F70" s="439"/>
      <c r="G70" s="440"/>
      <c r="H70" s="434"/>
      <c r="I70" s="436"/>
      <c r="J70" s="436"/>
      <c r="K70" s="436"/>
      <c r="L70" s="436"/>
      <c r="M70" s="436"/>
      <c r="N70" s="436"/>
      <c r="O70" s="437"/>
    </row>
    <row r="71" spans="2:15" x14ac:dyDescent="0.15">
      <c r="B71" s="171"/>
      <c r="C71" s="171"/>
      <c r="D71" s="568"/>
      <c r="E71" s="568"/>
      <c r="F71" s="568"/>
      <c r="G71" s="433"/>
      <c r="H71" s="434"/>
      <c r="I71" s="433"/>
      <c r="J71" s="433"/>
      <c r="K71" s="433"/>
      <c r="L71" s="433"/>
      <c r="M71" s="433"/>
      <c r="N71" s="433"/>
      <c r="O71" s="435"/>
    </row>
    <row r="72" spans="2:15" x14ac:dyDescent="0.15">
      <c r="B72" s="171"/>
      <c r="C72" s="171"/>
      <c r="D72" s="438"/>
      <c r="E72" s="372"/>
      <c r="F72" s="439"/>
      <c r="G72" s="440"/>
      <c r="H72" s="434"/>
      <c r="I72" s="436"/>
      <c r="J72" s="436"/>
      <c r="K72" s="436"/>
      <c r="L72" s="436"/>
      <c r="M72" s="436"/>
      <c r="N72" s="436"/>
      <c r="O72" s="437"/>
    </row>
    <row r="73" spans="2:15" x14ac:dyDescent="0.15">
      <c r="B73" s="171"/>
      <c r="C73" s="171"/>
      <c r="D73" s="568"/>
      <c r="E73" s="568"/>
      <c r="F73" s="568"/>
      <c r="G73" s="433"/>
      <c r="H73" s="434"/>
      <c r="I73" s="433"/>
      <c r="J73" s="433"/>
      <c r="K73" s="433"/>
      <c r="L73" s="433"/>
      <c r="M73" s="433"/>
      <c r="N73" s="433"/>
      <c r="O73" s="435"/>
    </row>
    <row r="74" spans="2:15" x14ac:dyDescent="0.15">
      <c r="B74" s="171"/>
      <c r="C74" s="171"/>
      <c r="D74" s="438"/>
      <c r="E74" s="372"/>
      <c r="F74" s="439"/>
      <c r="G74" s="440"/>
      <c r="H74" s="434"/>
      <c r="I74" s="436"/>
      <c r="J74" s="436"/>
      <c r="K74" s="436"/>
      <c r="L74" s="436"/>
      <c r="M74" s="436"/>
      <c r="N74" s="436"/>
      <c r="O74" s="437"/>
    </row>
    <row r="75" spans="2:15" x14ac:dyDescent="0.15">
      <c r="B75" s="171"/>
      <c r="C75" s="171"/>
      <c r="D75" s="568"/>
      <c r="E75" s="568"/>
      <c r="F75" s="568"/>
      <c r="G75" s="433"/>
      <c r="H75" s="434"/>
      <c r="I75" s="433"/>
      <c r="J75" s="433"/>
      <c r="K75" s="433"/>
      <c r="L75" s="433"/>
      <c r="M75" s="433"/>
      <c r="N75" s="433"/>
      <c r="O75" s="435"/>
    </row>
    <row r="76" spans="2:15" x14ac:dyDescent="0.15">
      <c r="B76" s="171"/>
      <c r="C76" s="171"/>
      <c r="D76" s="438"/>
      <c r="E76" s="372"/>
      <c r="F76" s="439"/>
      <c r="G76" s="440"/>
      <c r="H76" s="434"/>
      <c r="I76" s="436"/>
      <c r="J76" s="436"/>
      <c r="K76" s="436"/>
      <c r="L76" s="436"/>
      <c r="M76" s="436"/>
      <c r="N76" s="436"/>
      <c r="O76" s="437"/>
    </row>
    <row r="77" spans="2:15" x14ac:dyDescent="0.15">
      <c r="B77" s="171"/>
      <c r="C77" s="171"/>
      <c r="D77" s="568"/>
      <c r="E77" s="568"/>
      <c r="F77" s="568"/>
      <c r="G77" s="433"/>
      <c r="H77" s="434"/>
      <c r="I77" s="433"/>
      <c r="J77" s="433"/>
      <c r="K77" s="433"/>
      <c r="L77" s="433"/>
      <c r="M77" s="433"/>
      <c r="N77" s="433"/>
      <c r="O77" s="435"/>
    </row>
    <row r="78" spans="2:15" x14ac:dyDescent="0.15">
      <c r="B78" s="171"/>
      <c r="C78" s="171"/>
      <c r="D78" s="438"/>
      <c r="E78" s="372"/>
      <c r="F78" s="439"/>
      <c r="G78" s="440"/>
      <c r="H78" s="434"/>
      <c r="I78" s="436"/>
      <c r="J78" s="436"/>
      <c r="K78" s="436"/>
      <c r="L78" s="436"/>
      <c r="M78" s="436"/>
      <c r="N78" s="436"/>
      <c r="O78" s="437"/>
    </row>
    <row r="79" spans="2:15" x14ac:dyDescent="0.15">
      <c r="B79" s="171"/>
      <c r="C79" s="171"/>
      <c r="D79" s="568"/>
      <c r="E79" s="568"/>
      <c r="F79" s="568"/>
      <c r="G79" s="433"/>
      <c r="H79" s="434"/>
      <c r="I79" s="433"/>
      <c r="J79" s="433"/>
      <c r="K79" s="433"/>
      <c r="L79" s="433"/>
      <c r="M79" s="433"/>
      <c r="N79" s="433"/>
      <c r="O79" s="435"/>
    </row>
    <row r="80" spans="2:15" x14ac:dyDescent="0.15">
      <c r="B80" s="171"/>
      <c r="C80" s="171"/>
      <c r="D80" s="420"/>
      <c r="E80" s="171"/>
      <c r="F80" s="441"/>
      <c r="G80" s="436"/>
      <c r="H80" s="434"/>
      <c r="I80" s="436"/>
      <c r="J80" s="436"/>
      <c r="K80" s="436"/>
      <c r="L80" s="436"/>
      <c r="M80" s="436"/>
      <c r="N80" s="436"/>
      <c r="O80" s="437"/>
    </row>
    <row r="81" spans="2:15" x14ac:dyDescent="0.15">
      <c r="B81" s="171"/>
      <c r="C81" s="171"/>
      <c r="D81" s="566"/>
      <c r="E81" s="566"/>
      <c r="F81" s="566"/>
      <c r="G81" s="433"/>
      <c r="H81" s="434"/>
      <c r="I81" s="433"/>
      <c r="J81" s="433"/>
      <c r="K81" s="433"/>
      <c r="L81" s="433"/>
      <c r="M81" s="433"/>
      <c r="N81" s="433"/>
      <c r="O81" s="435"/>
    </row>
    <row r="82" spans="2:15" x14ac:dyDescent="0.15">
      <c r="B82" s="171"/>
      <c r="C82" s="171"/>
      <c r="D82" s="420"/>
      <c r="E82" s="171"/>
      <c r="F82" s="441"/>
      <c r="G82" s="436"/>
      <c r="H82" s="434"/>
      <c r="I82" s="436"/>
      <c r="J82" s="436"/>
      <c r="K82" s="436"/>
      <c r="L82" s="436"/>
      <c r="M82" s="436"/>
      <c r="N82" s="436"/>
      <c r="O82" s="437"/>
    </row>
    <row r="83" spans="2:15" x14ac:dyDescent="0.15">
      <c r="B83" s="171"/>
      <c r="C83" s="566"/>
      <c r="D83" s="566"/>
      <c r="E83" s="566"/>
      <c r="F83" s="566"/>
      <c r="G83" s="433"/>
      <c r="H83" s="434"/>
      <c r="I83" s="433"/>
      <c r="J83" s="433"/>
      <c r="K83" s="433"/>
      <c r="L83" s="433"/>
      <c r="M83" s="433"/>
      <c r="N83" s="433"/>
      <c r="O83" s="435"/>
    </row>
    <row r="84" spans="2:15" x14ac:dyDescent="0.15">
      <c r="B84" s="171"/>
      <c r="C84" s="420"/>
      <c r="D84" s="420"/>
      <c r="E84" s="567"/>
      <c r="F84" s="567"/>
      <c r="G84" s="436"/>
      <c r="H84" s="434"/>
      <c r="I84" s="436"/>
      <c r="J84" s="436"/>
      <c r="K84" s="436"/>
      <c r="L84" s="436"/>
      <c r="M84" s="436"/>
      <c r="N84" s="436"/>
      <c r="O84" s="437"/>
    </row>
    <row r="85" spans="2:15" x14ac:dyDescent="0.15">
      <c r="B85" s="171"/>
      <c r="C85" s="171"/>
      <c r="D85" s="568"/>
      <c r="E85" s="568"/>
      <c r="F85" s="568"/>
      <c r="G85" s="433"/>
      <c r="H85" s="434"/>
      <c r="I85" s="433"/>
      <c r="J85" s="433"/>
      <c r="K85" s="433"/>
      <c r="L85" s="433"/>
      <c r="M85" s="433"/>
      <c r="N85" s="433"/>
      <c r="O85" s="435"/>
    </row>
    <row r="86" spans="2:15" x14ac:dyDescent="0.15">
      <c r="B86" s="171"/>
      <c r="C86" s="171"/>
      <c r="D86" s="438"/>
      <c r="E86" s="372"/>
      <c r="F86" s="439"/>
      <c r="G86" s="440"/>
      <c r="H86" s="434"/>
      <c r="I86" s="436"/>
      <c r="J86" s="436"/>
      <c r="K86" s="436"/>
      <c r="L86" s="436"/>
      <c r="M86" s="436"/>
      <c r="N86" s="436"/>
      <c r="O86" s="437"/>
    </row>
    <row r="87" spans="2:15" x14ac:dyDescent="0.15">
      <c r="B87" s="171"/>
      <c r="C87" s="171"/>
      <c r="D87" s="568"/>
      <c r="E87" s="568"/>
      <c r="F87" s="568"/>
      <c r="G87" s="433"/>
      <c r="H87" s="434"/>
      <c r="I87" s="433"/>
      <c r="J87" s="433"/>
      <c r="K87" s="433"/>
      <c r="L87" s="433"/>
      <c r="M87" s="433"/>
      <c r="N87" s="433"/>
      <c r="O87" s="435"/>
    </row>
    <row r="88" spans="2:15" x14ac:dyDescent="0.15">
      <c r="B88" s="171"/>
      <c r="C88" s="171"/>
      <c r="D88" s="438"/>
      <c r="E88" s="372"/>
      <c r="F88" s="439"/>
      <c r="G88" s="440"/>
      <c r="H88" s="434"/>
      <c r="I88" s="440"/>
      <c r="J88" s="440"/>
      <c r="K88" s="440"/>
      <c r="L88" s="440"/>
      <c r="M88" s="440"/>
      <c r="N88" s="440"/>
      <c r="O88" s="437"/>
    </row>
    <row r="89" spans="2:15" x14ac:dyDescent="0.15">
      <c r="B89" s="171"/>
      <c r="C89" s="171"/>
      <c r="D89" s="568"/>
      <c r="E89" s="568"/>
      <c r="F89" s="568"/>
      <c r="G89" s="433"/>
      <c r="H89" s="434"/>
      <c r="I89" s="433"/>
      <c r="J89" s="433"/>
      <c r="K89" s="433"/>
      <c r="L89" s="433"/>
      <c r="M89" s="433"/>
      <c r="N89" s="433"/>
      <c r="O89" s="435"/>
    </row>
    <row r="90" spans="2:15" x14ac:dyDescent="0.15">
      <c r="B90" s="171"/>
      <c r="C90" s="171"/>
      <c r="D90" s="438"/>
      <c r="E90" s="372"/>
      <c r="F90" s="439"/>
      <c r="G90" s="440"/>
      <c r="H90" s="434"/>
      <c r="I90" s="436"/>
      <c r="J90" s="436"/>
      <c r="K90" s="436"/>
      <c r="L90" s="436"/>
      <c r="M90" s="436"/>
      <c r="N90" s="436"/>
      <c r="O90" s="437"/>
    </row>
    <row r="91" spans="2:15" x14ac:dyDescent="0.15">
      <c r="B91" s="171"/>
      <c r="C91" s="171"/>
      <c r="D91" s="568"/>
      <c r="E91" s="568"/>
      <c r="F91" s="568"/>
      <c r="G91" s="433"/>
      <c r="H91" s="434"/>
      <c r="I91" s="433"/>
      <c r="J91" s="433"/>
      <c r="K91" s="433"/>
      <c r="L91" s="433"/>
      <c r="M91" s="433"/>
      <c r="N91" s="433"/>
      <c r="O91" s="435"/>
    </row>
    <row r="92" spans="2:15" x14ac:dyDescent="0.15">
      <c r="B92" s="171"/>
      <c r="C92" s="171"/>
      <c r="D92" s="438"/>
      <c r="E92" s="372"/>
      <c r="F92" s="439"/>
      <c r="G92" s="440"/>
      <c r="H92" s="434"/>
      <c r="I92" s="436"/>
      <c r="J92" s="436"/>
      <c r="K92" s="436"/>
      <c r="L92" s="436"/>
      <c r="M92" s="436"/>
      <c r="N92" s="436"/>
      <c r="O92" s="437"/>
    </row>
    <row r="93" spans="2:15" x14ac:dyDescent="0.15">
      <c r="B93" s="171"/>
      <c r="C93" s="171"/>
      <c r="D93" s="568"/>
      <c r="E93" s="568"/>
      <c r="F93" s="568"/>
      <c r="G93" s="433"/>
      <c r="H93" s="434"/>
      <c r="I93" s="433"/>
      <c r="J93" s="433"/>
      <c r="K93" s="433"/>
      <c r="L93" s="433"/>
      <c r="M93" s="433"/>
      <c r="N93" s="433"/>
      <c r="O93" s="435"/>
    </row>
    <row r="94" spans="2:15" x14ac:dyDescent="0.15">
      <c r="B94" s="171"/>
      <c r="C94" s="171"/>
      <c r="D94" s="438"/>
      <c r="E94" s="372"/>
      <c r="F94" s="439"/>
      <c r="G94" s="440"/>
      <c r="H94" s="434"/>
      <c r="I94" s="436"/>
      <c r="J94" s="436"/>
      <c r="K94" s="436"/>
      <c r="L94" s="436"/>
      <c r="M94" s="436"/>
      <c r="N94" s="436"/>
      <c r="O94" s="437"/>
    </row>
    <row r="95" spans="2:15" x14ac:dyDescent="0.15">
      <c r="B95" s="171"/>
      <c r="C95" s="171"/>
      <c r="D95" s="568"/>
      <c r="E95" s="568"/>
      <c r="F95" s="568"/>
      <c r="G95" s="433"/>
      <c r="H95" s="434"/>
      <c r="I95" s="433"/>
      <c r="J95" s="433"/>
      <c r="K95" s="433"/>
      <c r="L95" s="433"/>
      <c r="M95" s="433"/>
      <c r="N95" s="433"/>
      <c r="O95" s="435"/>
    </row>
    <row r="96" spans="2:15" x14ac:dyDescent="0.15">
      <c r="B96" s="171"/>
      <c r="C96" s="171"/>
      <c r="D96" s="438"/>
      <c r="E96" s="372"/>
      <c r="F96" s="439"/>
      <c r="G96" s="440"/>
      <c r="H96" s="434"/>
      <c r="I96" s="436"/>
      <c r="J96" s="436"/>
      <c r="K96" s="436"/>
      <c r="L96" s="436"/>
      <c r="M96" s="436"/>
      <c r="N96" s="436"/>
      <c r="O96" s="437"/>
    </row>
    <row r="97" spans="2:15" x14ac:dyDescent="0.15">
      <c r="B97" s="171"/>
      <c r="C97" s="171"/>
      <c r="D97" s="568"/>
      <c r="E97" s="568"/>
      <c r="F97" s="568"/>
      <c r="G97" s="433"/>
      <c r="H97" s="434"/>
      <c r="I97" s="433"/>
      <c r="J97" s="433"/>
      <c r="K97" s="433"/>
      <c r="L97" s="433"/>
      <c r="M97" s="433"/>
      <c r="N97" s="433"/>
      <c r="O97" s="435"/>
    </row>
    <row r="98" spans="2:15" x14ac:dyDescent="0.15">
      <c r="B98" s="171"/>
      <c r="C98" s="171"/>
      <c r="D98" s="438"/>
      <c r="E98" s="372"/>
      <c r="F98" s="439"/>
      <c r="G98" s="440"/>
      <c r="H98" s="434"/>
      <c r="I98" s="436"/>
      <c r="J98" s="436"/>
      <c r="K98" s="436"/>
      <c r="L98" s="436"/>
      <c r="M98" s="436"/>
      <c r="N98" s="436"/>
      <c r="O98" s="437"/>
    </row>
    <row r="99" spans="2:15" x14ac:dyDescent="0.15">
      <c r="B99" s="171"/>
      <c r="C99" s="171"/>
      <c r="D99" s="568"/>
      <c r="E99" s="568"/>
      <c r="F99" s="568"/>
      <c r="G99" s="433"/>
      <c r="H99" s="434"/>
      <c r="I99" s="433"/>
      <c r="J99" s="433"/>
      <c r="K99" s="433"/>
      <c r="L99" s="433"/>
      <c r="M99" s="433"/>
      <c r="N99" s="433"/>
      <c r="O99" s="435"/>
    </row>
    <row r="100" spans="2:15" x14ac:dyDescent="0.15">
      <c r="B100" s="171"/>
      <c r="C100" s="171"/>
      <c r="D100" s="438"/>
      <c r="E100" s="372"/>
      <c r="F100" s="439"/>
      <c r="G100" s="440"/>
      <c r="H100" s="434"/>
      <c r="I100" s="436"/>
      <c r="J100" s="436"/>
      <c r="K100" s="436"/>
      <c r="L100" s="436"/>
      <c r="M100" s="436"/>
      <c r="N100" s="436"/>
      <c r="O100" s="437"/>
    </row>
    <row r="101" spans="2:15" x14ac:dyDescent="0.15">
      <c r="B101" s="171"/>
      <c r="C101" s="171"/>
      <c r="D101" s="568"/>
      <c r="E101" s="568"/>
      <c r="F101" s="568"/>
      <c r="G101" s="433"/>
      <c r="H101" s="434"/>
      <c r="I101" s="433"/>
      <c r="J101" s="433"/>
      <c r="K101" s="433"/>
      <c r="L101" s="433"/>
      <c r="M101" s="433"/>
      <c r="N101" s="433"/>
      <c r="O101" s="435"/>
    </row>
    <row r="102" spans="2:15" x14ac:dyDescent="0.15">
      <c r="B102" s="171"/>
      <c r="C102" s="171"/>
      <c r="D102" s="438"/>
      <c r="E102" s="372"/>
      <c r="F102" s="439"/>
      <c r="G102" s="440"/>
      <c r="H102" s="434"/>
      <c r="I102" s="436"/>
      <c r="J102" s="436"/>
      <c r="K102" s="436"/>
      <c r="L102" s="436"/>
      <c r="M102" s="436"/>
      <c r="N102" s="436"/>
      <c r="O102" s="437"/>
    </row>
    <row r="103" spans="2:15" x14ac:dyDescent="0.15">
      <c r="B103" s="171"/>
      <c r="C103" s="171"/>
      <c r="D103" s="566"/>
      <c r="E103" s="566"/>
      <c r="F103" s="566"/>
      <c r="G103" s="433"/>
      <c r="H103" s="434"/>
      <c r="I103" s="433"/>
      <c r="J103" s="433"/>
      <c r="K103" s="433"/>
      <c r="L103" s="433"/>
      <c r="M103" s="433"/>
      <c r="N103" s="433"/>
      <c r="O103" s="435"/>
    </row>
    <row r="104" spans="2:15" x14ac:dyDescent="0.15">
      <c r="B104" s="171"/>
      <c r="C104" s="171"/>
      <c r="D104" s="420"/>
      <c r="E104" s="171"/>
      <c r="F104" s="441"/>
      <c r="G104" s="436"/>
      <c r="H104" s="434"/>
      <c r="I104" s="436"/>
      <c r="J104" s="436"/>
      <c r="K104" s="436"/>
      <c r="L104" s="436"/>
      <c r="M104" s="436"/>
      <c r="N104" s="436"/>
      <c r="O104" s="437"/>
    </row>
  </sheetData>
  <mergeCells count="72">
    <mergeCell ref="A1:O1"/>
    <mergeCell ref="B3:F6"/>
    <mergeCell ref="G3:G6"/>
    <mergeCell ref="I4:I6"/>
    <mergeCell ref="J4:J6"/>
    <mergeCell ref="H5:H6"/>
    <mergeCell ref="K5:K6"/>
    <mergeCell ref="L5:L6"/>
    <mergeCell ref="M5:M6"/>
    <mergeCell ref="O5:O6"/>
    <mergeCell ref="N5:N6"/>
    <mergeCell ref="D25:F25"/>
    <mergeCell ref="B7:F7"/>
    <mergeCell ref="D8:F8"/>
    <mergeCell ref="C9:F9"/>
    <mergeCell ref="E10:F10"/>
    <mergeCell ref="D11:F11"/>
    <mergeCell ref="D13:F13"/>
    <mergeCell ref="D15:F15"/>
    <mergeCell ref="D17:F17"/>
    <mergeCell ref="D19:F19"/>
    <mergeCell ref="D21:F21"/>
    <mergeCell ref="D23:F23"/>
    <mergeCell ref="D47:F47"/>
    <mergeCell ref="D27:F27"/>
    <mergeCell ref="D29:F29"/>
    <mergeCell ref="C31:F31"/>
    <mergeCell ref="E32:F32"/>
    <mergeCell ref="D33:F33"/>
    <mergeCell ref="D35:F35"/>
    <mergeCell ref="D37:F37"/>
    <mergeCell ref="D39:F39"/>
    <mergeCell ref="D41:F41"/>
    <mergeCell ref="D43:F43"/>
    <mergeCell ref="D45:F45"/>
    <mergeCell ref="D60:F60"/>
    <mergeCell ref="J56:J58"/>
    <mergeCell ref="D49:F49"/>
    <mergeCell ref="D51:F51"/>
    <mergeCell ref="B55:F58"/>
    <mergeCell ref="G55:G58"/>
    <mergeCell ref="I56:I58"/>
    <mergeCell ref="H57:H58"/>
    <mergeCell ref="K57:K58"/>
    <mergeCell ref="L57:L58"/>
    <mergeCell ref="M57:M58"/>
    <mergeCell ref="O57:O58"/>
    <mergeCell ref="B59:F59"/>
    <mergeCell ref="D101:F101"/>
    <mergeCell ref="D103:F103"/>
    <mergeCell ref="C83:F83"/>
    <mergeCell ref="E84:F84"/>
    <mergeCell ref="D85:F85"/>
    <mergeCell ref="D87:F87"/>
    <mergeCell ref="D89:F89"/>
    <mergeCell ref="D91:F91"/>
    <mergeCell ref="D93:F93"/>
    <mergeCell ref="D95:F95"/>
    <mergeCell ref="D97:F97"/>
    <mergeCell ref="D99:F99"/>
    <mergeCell ref="D81:F81"/>
    <mergeCell ref="C61:F61"/>
    <mergeCell ref="E62:F62"/>
    <mergeCell ref="D63:F63"/>
    <mergeCell ref="D65:F65"/>
    <mergeCell ref="D67:F67"/>
    <mergeCell ref="D71:F71"/>
    <mergeCell ref="D73:F73"/>
    <mergeCell ref="D75:F75"/>
    <mergeCell ref="D77:F77"/>
    <mergeCell ref="D79:F79"/>
    <mergeCell ref="D69:F69"/>
  </mergeCells>
  <phoneticPr fontId="8"/>
  <conditionalFormatting sqref="G7:O52">
    <cfRule type="cellIs" dxfId="1" priority="2" operator="lessThan">
      <formula>0</formula>
    </cfRule>
  </conditionalFormatting>
  <conditionalFormatting sqref="G59:O104">
    <cfRule type="cellIs" dxfId="0" priority="1" operator="lessThan">
      <formula>0</formula>
    </cfRule>
  </conditionalFormatting>
  <pageMargins left="0.43307086614173229" right="0.23622047244094491" top="0.55118110236220474"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67"/>
  <sheetViews>
    <sheetView view="pageBreakPreview" topLeftCell="A40" zoomScaleNormal="100" zoomScaleSheetLayoutView="100" workbookViewId="0">
      <selection activeCell="O6" sqref="O6"/>
    </sheetView>
  </sheetViews>
  <sheetFormatPr defaultColWidth="9" defaultRowHeight="19.149999999999999" customHeight="1" x14ac:dyDescent="0.15"/>
  <cols>
    <col min="1" max="1" width="1.875" style="76" customWidth="1"/>
    <col min="2" max="2" width="18.125" style="76" customWidth="1"/>
    <col min="3" max="4" width="9.625" style="76" customWidth="1"/>
    <col min="5" max="5" width="6.125" style="76" customWidth="1"/>
    <col min="6" max="6" width="9.625" style="76" customWidth="1"/>
    <col min="7" max="7" width="6.125" style="76" customWidth="1"/>
    <col min="8" max="9" width="9.625" style="76" customWidth="1"/>
    <col min="10" max="10" width="7.5" style="76" bestFit="1" customWidth="1"/>
    <col min="11" max="11" width="9.625" style="185" customWidth="1"/>
    <col min="12" max="12" width="7.5" style="76" bestFit="1" customWidth="1"/>
    <col min="13" max="13" width="6.125" style="76" customWidth="1"/>
    <col min="14" max="14" width="1.875" style="76" customWidth="1"/>
    <col min="15" max="15" width="8.25" style="377" customWidth="1"/>
    <col min="16" max="16" width="17.5" style="76" customWidth="1"/>
    <col min="17" max="16384" width="9" style="76"/>
  </cols>
  <sheetData>
    <row r="1" spans="1:17" ht="28.5" customHeight="1" x14ac:dyDescent="0.15">
      <c r="B1" s="476" t="s">
        <v>211</v>
      </c>
      <c r="C1" s="476"/>
      <c r="D1" s="476"/>
      <c r="E1" s="476"/>
      <c r="F1" s="476"/>
      <c r="G1" s="476"/>
      <c r="H1" s="476"/>
      <c r="I1" s="476"/>
      <c r="J1" s="476"/>
      <c r="K1" s="476"/>
      <c r="L1" s="476"/>
      <c r="M1" s="476"/>
    </row>
    <row r="2" spans="1:17" s="79" customFormat="1" ht="15.75" customHeight="1" x14ac:dyDescent="0.15">
      <c r="D2" s="156"/>
      <c r="F2" s="222"/>
      <c r="K2" s="198"/>
      <c r="O2" s="378"/>
      <c r="P2" s="24"/>
    </row>
    <row r="3" spans="1:17" s="24" customFormat="1" ht="21" customHeight="1" x14ac:dyDescent="0.15">
      <c r="B3" s="82"/>
      <c r="C3" s="63"/>
      <c r="D3" s="63"/>
      <c r="E3" s="188"/>
      <c r="F3" s="63"/>
      <c r="G3" s="188"/>
      <c r="H3" s="63"/>
      <c r="I3" s="63"/>
      <c r="J3" s="84"/>
      <c r="K3" s="63"/>
      <c r="L3" s="84"/>
      <c r="M3" s="83"/>
      <c r="O3" s="376"/>
    </row>
    <row r="4" spans="1:17" s="24" customFormat="1" ht="21" customHeight="1" x14ac:dyDescent="0.15">
      <c r="B4" s="477" t="s">
        <v>224</v>
      </c>
      <c r="C4" s="442" t="s">
        <v>9</v>
      </c>
      <c r="D4" s="239" t="s">
        <v>381</v>
      </c>
      <c r="E4" s="189" t="s">
        <v>0</v>
      </c>
      <c r="F4" s="239" t="s">
        <v>317</v>
      </c>
      <c r="G4" s="189" t="s">
        <v>0</v>
      </c>
      <c r="H4" s="196" t="s">
        <v>319</v>
      </c>
      <c r="I4" s="239" t="s">
        <v>296</v>
      </c>
      <c r="J4" s="236" t="s">
        <v>0</v>
      </c>
      <c r="K4" s="196" t="s">
        <v>382</v>
      </c>
      <c r="L4" s="478" t="s">
        <v>367</v>
      </c>
      <c r="M4" s="480" t="s">
        <v>6</v>
      </c>
      <c r="O4" s="376"/>
    </row>
    <row r="5" spans="1:17" s="24" customFormat="1" ht="21" customHeight="1" x14ac:dyDescent="0.15">
      <c r="B5" s="477"/>
      <c r="C5" s="442" t="s">
        <v>316</v>
      </c>
      <c r="D5" s="442" t="s">
        <v>318</v>
      </c>
      <c r="E5" s="237" t="s">
        <v>2</v>
      </c>
      <c r="F5" s="239" t="s">
        <v>337</v>
      </c>
      <c r="G5" s="237" t="s">
        <v>2</v>
      </c>
      <c r="H5" s="239" t="s">
        <v>210</v>
      </c>
      <c r="I5" s="239" t="s">
        <v>383</v>
      </c>
      <c r="J5" s="235" t="s">
        <v>2</v>
      </c>
      <c r="K5" s="218" t="s">
        <v>210</v>
      </c>
      <c r="L5" s="479"/>
      <c r="M5" s="479"/>
      <c r="O5" s="376"/>
    </row>
    <row r="6" spans="1:17" s="24" customFormat="1" ht="21" customHeight="1" x14ac:dyDescent="0.15">
      <c r="B6" s="85"/>
      <c r="C6" s="86"/>
      <c r="D6" s="86"/>
      <c r="E6" s="192" t="s">
        <v>4</v>
      </c>
      <c r="F6" s="86"/>
      <c r="G6" s="192" t="s">
        <v>4</v>
      </c>
      <c r="H6" s="86"/>
      <c r="I6" s="86"/>
      <c r="J6" s="238" t="s">
        <v>4</v>
      </c>
      <c r="K6" s="86"/>
      <c r="L6" s="217" t="s">
        <v>4</v>
      </c>
      <c r="M6" s="217" t="s">
        <v>4</v>
      </c>
      <c r="O6" s="376"/>
    </row>
    <row r="7" spans="1:17" s="24" customFormat="1" ht="21.95" customHeight="1" x14ac:dyDescent="0.15">
      <c r="B7" s="73" t="s">
        <v>225</v>
      </c>
      <c r="C7" s="258">
        <v>27574232</v>
      </c>
      <c r="D7" s="258">
        <v>28402509</v>
      </c>
      <c r="E7" s="261">
        <v>3.0038080480355718</v>
      </c>
      <c r="F7" s="278">
        <v>3581443</v>
      </c>
      <c r="G7" s="262">
        <v>-87.390399207337637</v>
      </c>
      <c r="H7" s="258">
        <v>55104</v>
      </c>
      <c r="I7" s="278">
        <v>151726</v>
      </c>
      <c r="J7" s="262">
        <v>-95.763551171971741</v>
      </c>
      <c r="K7" s="258">
        <v>388893</v>
      </c>
      <c r="L7" s="262">
        <f>(K7/H7-1)*100</f>
        <v>605.74368466898954</v>
      </c>
      <c r="M7" s="263">
        <f>(K7/$K$7)*100</f>
        <v>100</v>
      </c>
      <c r="O7" s="379"/>
      <c r="P7" s="282"/>
      <c r="Q7" s="283"/>
    </row>
    <row r="8" spans="1:17" s="24" customFormat="1" ht="21.95" customHeight="1" x14ac:dyDescent="0.15">
      <c r="A8" s="75"/>
      <c r="B8" s="58" t="s">
        <v>10</v>
      </c>
      <c r="C8" s="258">
        <v>9072</v>
      </c>
      <c r="D8" s="258">
        <v>12206</v>
      </c>
      <c r="E8" s="261">
        <v>34.545855379188708</v>
      </c>
      <c r="F8" s="278">
        <v>2120</v>
      </c>
      <c r="G8" s="262">
        <v>-82.631492708504013</v>
      </c>
      <c r="H8" s="258">
        <v>769</v>
      </c>
      <c r="I8" s="278">
        <v>2109</v>
      </c>
      <c r="J8" s="262">
        <v>-0.518867924528299</v>
      </c>
      <c r="K8" s="258">
        <v>1369</v>
      </c>
      <c r="L8" s="262">
        <f t="shared" ref="L8:L43" si="0">(K8/H8-1)*100</f>
        <v>78.023407022106639</v>
      </c>
      <c r="M8" s="263">
        <f t="shared" ref="M8:M43" si="1">(K8/$K$7)*100</f>
        <v>0.35202485002301404</v>
      </c>
      <c r="N8" s="75"/>
      <c r="O8" s="379"/>
      <c r="P8" s="282"/>
      <c r="Q8" s="283"/>
    </row>
    <row r="9" spans="1:17" s="24" customFormat="1" ht="21.95" customHeight="1" x14ac:dyDescent="0.15">
      <c r="A9" s="75"/>
      <c r="B9" s="58" t="s">
        <v>11</v>
      </c>
      <c r="C9" s="258">
        <v>33217</v>
      </c>
      <c r="D9" s="258">
        <v>42934</v>
      </c>
      <c r="E9" s="261">
        <v>29.253093295601651</v>
      </c>
      <c r="F9" s="278">
        <v>3708</v>
      </c>
      <c r="G9" s="262">
        <v>-91.363488144594029</v>
      </c>
      <c r="H9" s="258">
        <v>572</v>
      </c>
      <c r="I9" s="278">
        <v>1973</v>
      </c>
      <c r="J9" s="262">
        <v>-46.790722761596548</v>
      </c>
      <c r="K9" s="258">
        <v>2496</v>
      </c>
      <c r="L9" s="262">
        <f t="shared" si="0"/>
        <v>336.36363636363632</v>
      </c>
      <c r="M9" s="263">
        <f t="shared" si="1"/>
        <v>0.64182178645540033</v>
      </c>
      <c r="N9" s="75"/>
      <c r="O9" s="379"/>
      <c r="P9" s="282"/>
      <c r="Q9" s="283"/>
    </row>
    <row r="10" spans="1:17" s="24" customFormat="1" ht="21.95" customHeight="1" x14ac:dyDescent="0.15">
      <c r="A10" s="75"/>
      <c r="B10" s="58" t="s">
        <v>12</v>
      </c>
      <c r="C10" s="258">
        <v>3194</v>
      </c>
      <c r="D10" s="258">
        <v>3185</v>
      </c>
      <c r="E10" s="261">
        <v>-0.28177833437695676</v>
      </c>
      <c r="F10" s="278">
        <v>992</v>
      </c>
      <c r="G10" s="262">
        <v>-68.85400313971742</v>
      </c>
      <c r="H10" s="258">
        <v>350</v>
      </c>
      <c r="I10" s="278">
        <v>921</v>
      </c>
      <c r="J10" s="262">
        <v>-7.1572580645161255</v>
      </c>
      <c r="K10" s="258">
        <v>1195</v>
      </c>
      <c r="L10" s="262">
        <f t="shared" si="0"/>
        <v>241.42857142857142</v>
      </c>
      <c r="M10" s="263">
        <f t="shared" si="1"/>
        <v>0.30728246587107511</v>
      </c>
      <c r="N10" s="75"/>
      <c r="O10" s="379"/>
      <c r="P10" s="282"/>
      <c r="Q10" s="283"/>
    </row>
    <row r="11" spans="1:17" s="24" customFormat="1" ht="21.95" customHeight="1" x14ac:dyDescent="0.15">
      <c r="A11" s="75"/>
      <c r="B11" s="58" t="s">
        <v>13</v>
      </c>
      <c r="C11" s="258">
        <v>435</v>
      </c>
      <c r="D11" s="258">
        <v>474</v>
      </c>
      <c r="E11" s="261">
        <v>8.9655172413793096</v>
      </c>
      <c r="F11" s="278">
        <v>117</v>
      </c>
      <c r="G11" s="262">
        <v>-75.316455696202539</v>
      </c>
      <c r="H11" s="258">
        <v>4</v>
      </c>
      <c r="I11" s="278">
        <v>13</v>
      </c>
      <c r="J11" s="262">
        <v>-88.888888888888886</v>
      </c>
      <c r="K11" s="258">
        <v>65</v>
      </c>
      <c r="L11" s="262">
        <f t="shared" si="0"/>
        <v>1525</v>
      </c>
      <c r="M11" s="263">
        <f t="shared" si="1"/>
        <v>1.671410902227605E-2</v>
      </c>
      <c r="N11" s="75"/>
      <c r="O11" s="380"/>
      <c r="P11" s="282"/>
      <c r="Q11" s="283"/>
    </row>
    <row r="12" spans="1:17" s="24" customFormat="1" ht="21.95" customHeight="1" x14ac:dyDescent="0.15">
      <c r="A12" s="75"/>
      <c r="B12" s="58" t="s">
        <v>14</v>
      </c>
      <c r="C12" s="258">
        <v>872</v>
      </c>
      <c r="D12" s="258">
        <v>949</v>
      </c>
      <c r="E12" s="261">
        <v>8.8302752293577988</v>
      </c>
      <c r="F12" s="278">
        <v>329</v>
      </c>
      <c r="G12" s="262">
        <v>-65.331928345626977</v>
      </c>
      <c r="H12" s="258">
        <v>32</v>
      </c>
      <c r="I12" s="278">
        <v>45</v>
      </c>
      <c r="J12" s="262">
        <v>-86.322188449848028</v>
      </c>
      <c r="K12" s="258">
        <v>648</v>
      </c>
      <c r="L12" s="262">
        <f t="shared" si="0"/>
        <v>1925</v>
      </c>
      <c r="M12" s="263">
        <f t="shared" si="1"/>
        <v>0.166626809945152</v>
      </c>
      <c r="N12" s="75"/>
      <c r="O12" s="379"/>
      <c r="P12" s="282"/>
      <c r="Q12" s="283"/>
    </row>
    <row r="13" spans="1:17" s="24" customFormat="1" ht="21.95" customHeight="1" x14ac:dyDescent="0.15">
      <c r="A13" s="75"/>
      <c r="B13" s="58" t="s">
        <v>15</v>
      </c>
      <c r="C13" s="258">
        <v>43</v>
      </c>
      <c r="D13" s="258">
        <v>69</v>
      </c>
      <c r="E13" s="261">
        <v>60.465116279069761</v>
      </c>
      <c r="F13" s="278">
        <v>29</v>
      </c>
      <c r="G13" s="262">
        <v>-57.971014492753625</v>
      </c>
      <c r="H13" s="258">
        <v>4</v>
      </c>
      <c r="I13" s="278">
        <v>19</v>
      </c>
      <c r="J13" s="262">
        <v>-34.482758620689658</v>
      </c>
      <c r="K13" s="258">
        <v>18</v>
      </c>
      <c r="L13" s="262">
        <f t="shared" si="0"/>
        <v>350</v>
      </c>
      <c r="M13" s="263">
        <f t="shared" si="1"/>
        <v>4.6285224984764445E-3</v>
      </c>
      <c r="N13" s="75"/>
      <c r="O13" s="380"/>
      <c r="P13" s="282"/>
      <c r="Q13" s="283"/>
    </row>
    <row r="14" spans="1:17" s="24" customFormat="1" ht="30" customHeight="1" x14ac:dyDescent="0.15">
      <c r="A14" s="75"/>
      <c r="B14" s="162" t="s">
        <v>308</v>
      </c>
      <c r="C14" s="258">
        <v>26</v>
      </c>
      <c r="D14" s="258">
        <v>37</v>
      </c>
      <c r="E14" s="261">
        <v>42.307692307692307</v>
      </c>
      <c r="F14" s="278">
        <v>26</v>
      </c>
      <c r="G14" s="262">
        <v>-29.72972972972973</v>
      </c>
      <c r="H14" s="258">
        <v>8</v>
      </c>
      <c r="I14" s="278">
        <v>16</v>
      </c>
      <c r="J14" s="262">
        <v>-38.46153846153846</v>
      </c>
      <c r="K14" s="258">
        <v>33</v>
      </c>
      <c r="L14" s="262">
        <f t="shared" si="0"/>
        <v>312.5</v>
      </c>
      <c r="M14" s="263">
        <f t="shared" si="1"/>
        <v>8.4856245805401478E-3</v>
      </c>
      <c r="N14" s="75"/>
      <c r="O14" s="380"/>
      <c r="P14" s="282"/>
      <c r="Q14" s="283"/>
    </row>
    <row r="15" spans="1:17" s="24" customFormat="1" ht="30" customHeight="1" x14ac:dyDescent="0.15">
      <c r="A15" s="75"/>
      <c r="B15" s="162" t="s">
        <v>309</v>
      </c>
      <c r="C15" s="258">
        <v>432</v>
      </c>
      <c r="D15" s="258">
        <v>624</v>
      </c>
      <c r="E15" s="261">
        <v>44.444444444444443</v>
      </c>
      <c r="F15" s="278">
        <v>354</v>
      </c>
      <c r="G15" s="262">
        <v>-43.269230769230774</v>
      </c>
      <c r="H15" s="258">
        <v>40</v>
      </c>
      <c r="I15" s="278">
        <v>74</v>
      </c>
      <c r="J15" s="262">
        <v>-79.096045197740111</v>
      </c>
      <c r="K15" s="258">
        <v>609</v>
      </c>
      <c r="L15" s="262">
        <f t="shared" si="0"/>
        <v>1422.5</v>
      </c>
      <c r="M15" s="263">
        <f t="shared" si="1"/>
        <v>0.15659834453178637</v>
      </c>
      <c r="N15" s="75"/>
      <c r="O15" s="379"/>
      <c r="P15" s="282"/>
      <c r="Q15" s="283"/>
    </row>
    <row r="16" spans="1:17" s="24" customFormat="1" ht="29.25" customHeight="1" x14ac:dyDescent="0.15">
      <c r="A16" s="75"/>
      <c r="B16" s="162" t="s">
        <v>310</v>
      </c>
      <c r="C16" s="258">
        <v>73</v>
      </c>
      <c r="D16" s="258">
        <v>118</v>
      </c>
      <c r="E16" s="261">
        <v>61.643835616438359</v>
      </c>
      <c r="F16" s="278">
        <v>76</v>
      </c>
      <c r="G16" s="262">
        <v>-35.593220338983052</v>
      </c>
      <c r="H16" s="258">
        <v>8</v>
      </c>
      <c r="I16" s="278">
        <v>18</v>
      </c>
      <c r="J16" s="262">
        <v>-76.31578947368422</v>
      </c>
      <c r="K16" s="258">
        <v>141</v>
      </c>
      <c r="L16" s="262">
        <f t="shared" si="0"/>
        <v>1662.5</v>
      </c>
      <c r="M16" s="263">
        <f t="shared" si="1"/>
        <v>3.6256759571398817E-2</v>
      </c>
      <c r="N16" s="75"/>
      <c r="O16" s="379"/>
      <c r="P16" s="282"/>
      <c r="Q16" s="283"/>
    </row>
    <row r="17" spans="1:17" s="24" customFormat="1" ht="21.95" customHeight="1" x14ac:dyDescent="0.15">
      <c r="A17" s="75"/>
      <c r="B17" s="58" t="s">
        <v>171</v>
      </c>
      <c r="C17" s="258">
        <v>1790</v>
      </c>
      <c r="D17" s="258">
        <v>2237</v>
      </c>
      <c r="E17" s="261">
        <v>24.972067039106143</v>
      </c>
      <c r="F17" s="278">
        <v>1537</v>
      </c>
      <c r="G17" s="262">
        <v>-31.291908806437192</v>
      </c>
      <c r="H17" s="258">
        <v>281</v>
      </c>
      <c r="I17" s="278">
        <v>474</v>
      </c>
      <c r="J17" s="262">
        <v>-69.160702667534153</v>
      </c>
      <c r="K17" s="258">
        <v>2096</v>
      </c>
      <c r="L17" s="262">
        <f t="shared" si="0"/>
        <v>645.90747330960858</v>
      </c>
      <c r="M17" s="263">
        <f t="shared" si="1"/>
        <v>0.53896573093370148</v>
      </c>
      <c r="N17" s="75"/>
      <c r="O17" s="379"/>
      <c r="P17" s="282"/>
      <c r="Q17" s="283"/>
    </row>
    <row r="18" spans="1:17" s="24" customFormat="1" ht="21.95" customHeight="1" x14ac:dyDescent="0.15">
      <c r="A18" s="75"/>
      <c r="B18" s="58" t="s">
        <v>16</v>
      </c>
      <c r="C18" s="258">
        <v>4</v>
      </c>
      <c r="D18" s="258">
        <v>5</v>
      </c>
      <c r="E18" s="261">
        <v>25</v>
      </c>
      <c r="F18" s="278">
        <v>2</v>
      </c>
      <c r="G18" s="262">
        <v>-60</v>
      </c>
      <c r="H18" s="352">
        <v>0</v>
      </c>
      <c r="I18" s="278">
        <v>1</v>
      </c>
      <c r="J18" s="262">
        <v>-50</v>
      </c>
      <c r="K18" s="352">
        <v>5</v>
      </c>
      <c r="L18" s="443" t="s">
        <v>384</v>
      </c>
      <c r="M18" s="263">
        <f t="shared" si="1"/>
        <v>1.2857006940212347E-3</v>
      </c>
      <c r="N18" s="75"/>
      <c r="O18" s="379"/>
      <c r="P18" s="282"/>
      <c r="Q18" s="283"/>
    </row>
    <row r="19" spans="1:17" s="24" customFormat="1" ht="21.95" customHeight="1" x14ac:dyDescent="0.15">
      <c r="A19" s="75"/>
      <c r="B19" s="58" t="s">
        <v>17</v>
      </c>
      <c r="C19" s="260">
        <v>55</v>
      </c>
      <c r="D19" s="260">
        <v>58</v>
      </c>
      <c r="E19" s="261">
        <v>5.4545454545454541</v>
      </c>
      <c r="F19" s="279">
        <v>38</v>
      </c>
      <c r="G19" s="262">
        <v>-34.482758620689658</v>
      </c>
      <c r="H19" s="258">
        <v>10</v>
      </c>
      <c r="I19" s="279">
        <v>19</v>
      </c>
      <c r="J19" s="262">
        <v>-50</v>
      </c>
      <c r="K19" s="258">
        <v>32</v>
      </c>
      <c r="L19" s="262">
        <f t="shared" si="0"/>
        <v>220.00000000000003</v>
      </c>
      <c r="M19" s="263">
        <f t="shared" si="1"/>
        <v>8.2284844417359025E-3</v>
      </c>
      <c r="N19" s="75"/>
      <c r="O19" s="379"/>
      <c r="P19" s="282"/>
      <c r="Q19" s="283"/>
    </row>
    <row r="20" spans="1:17" s="24" customFormat="1" ht="21.95" customHeight="1" x14ac:dyDescent="0.15">
      <c r="A20" s="75"/>
      <c r="B20" s="58" t="s">
        <v>18</v>
      </c>
      <c r="C20" s="258">
        <v>368</v>
      </c>
      <c r="D20" s="258">
        <v>364</v>
      </c>
      <c r="E20" s="261">
        <v>-1.0869565217391304</v>
      </c>
      <c r="F20" s="278">
        <v>155</v>
      </c>
      <c r="G20" s="262">
        <v>-57.417582417582416</v>
      </c>
      <c r="H20" s="258">
        <v>13</v>
      </c>
      <c r="I20" s="278">
        <v>89</v>
      </c>
      <c r="J20" s="262">
        <v>-42.58064516129032</v>
      </c>
      <c r="K20" s="258">
        <v>204</v>
      </c>
      <c r="L20" s="262">
        <f t="shared" si="0"/>
        <v>1469.2307692307691</v>
      </c>
      <c r="M20" s="263">
        <f t="shared" si="1"/>
        <v>5.2456588316066366E-2</v>
      </c>
      <c r="N20" s="75"/>
      <c r="O20" s="379"/>
      <c r="P20" s="282"/>
      <c r="Q20" s="283"/>
    </row>
    <row r="21" spans="1:17" s="24" customFormat="1" ht="21.95" customHeight="1" x14ac:dyDescent="0.15">
      <c r="A21" s="75"/>
      <c r="B21" s="58" t="s">
        <v>19</v>
      </c>
      <c r="C21" s="258">
        <v>3432</v>
      </c>
      <c r="D21" s="258">
        <v>3463</v>
      </c>
      <c r="E21" s="261">
        <v>0.90326340326340326</v>
      </c>
      <c r="F21" s="278">
        <v>1280</v>
      </c>
      <c r="G21" s="262">
        <v>-63.037828472422753</v>
      </c>
      <c r="H21" s="258">
        <v>294</v>
      </c>
      <c r="I21" s="278">
        <v>2757</v>
      </c>
      <c r="J21" s="262">
        <v>115.39062499999999</v>
      </c>
      <c r="K21" s="258">
        <v>1042</v>
      </c>
      <c r="L21" s="262">
        <f t="shared" si="0"/>
        <v>254.42176870748301</v>
      </c>
      <c r="M21" s="263">
        <f t="shared" si="1"/>
        <v>0.26794002463402533</v>
      </c>
      <c r="N21" s="75"/>
      <c r="O21" s="379"/>
      <c r="P21" s="282"/>
      <c r="Q21" s="283"/>
    </row>
    <row r="22" spans="1:17" s="24" customFormat="1" ht="30" customHeight="1" x14ac:dyDescent="0.15">
      <c r="A22" s="75"/>
      <c r="B22" s="58" t="s">
        <v>311</v>
      </c>
      <c r="C22" s="258">
        <v>34182</v>
      </c>
      <c r="D22" s="258">
        <v>43880</v>
      </c>
      <c r="E22" s="261">
        <v>28.371657597565971</v>
      </c>
      <c r="F22" s="278">
        <v>19705</v>
      </c>
      <c r="G22" s="262">
        <v>-55.09343664539653</v>
      </c>
      <c r="H22" s="258">
        <v>1848</v>
      </c>
      <c r="I22" s="278">
        <v>2532</v>
      </c>
      <c r="J22" s="262">
        <v>-87.150469424004058</v>
      </c>
      <c r="K22" s="258">
        <v>18056</v>
      </c>
      <c r="L22" s="262">
        <f t="shared" si="0"/>
        <v>877.05627705627705</v>
      </c>
      <c r="M22" s="263">
        <f t="shared" si="1"/>
        <v>4.6429223462494829</v>
      </c>
      <c r="N22" s="75"/>
      <c r="O22" s="379"/>
      <c r="P22" s="282"/>
      <c r="Q22" s="283"/>
    </row>
    <row r="23" spans="1:17" s="24" customFormat="1" ht="21.95" customHeight="1" x14ac:dyDescent="0.15">
      <c r="A23" s="75"/>
      <c r="B23" s="58" t="s">
        <v>20</v>
      </c>
      <c r="C23" s="258">
        <v>9478</v>
      </c>
      <c r="D23" s="258">
        <v>9964</v>
      </c>
      <c r="E23" s="261">
        <v>5.1276640641485542</v>
      </c>
      <c r="F23" s="278">
        <v>3188</v>
      </c>
      <c r="G23" s="262">
        <v>-68.004817342432759</v>
      </c>
      <c r="H23" s="258">
        <v>387</v>
      </c>
      <c r="I23" s="278">
        <v>497</v>
      </c>
      <c r="J23" s="262">
        <v>-84.410288582183185</v>
      </c>
      <c r="K23" s="258">
        <v>3792</v>
      </c>
      <c r="L23" s="262">
        <f t="shared" si="0"/>
        <v>879.84496124031</v>
      </c>
      <c r="M23" s="263">
        <f t="shared" si="1"/>
        <v>0.97507540634570433</v>
      </c>
      <c r="N23" s="75"/>
      <c r="O23" s="379"/>
      <c r="P23" s="282"/>
      <c r="Q23" s="283"/>
    </row>
    <row r="24" spans="1:17" s="24" customFormat="1" ht="21.95" customHeight="1" x14ac:dyDescent="0.15">
      <c r="A24" s="75"/>
      <c r="B24" s="58" t="s">
        <v>354</v>
      </c>
      <c r="C24" s="258">
        <v>1</v>
      </c>
      <c r="D24" s="258">
        <v>4</v>
      </c>
      <c r="E24" s="261">
        <v>300</v>
      </c>
      <c r="F24" s="278">
        <v>23</v>
      </c>
      <c r="G24" s="262">
        <v>475</v>
      </c>
      <c r="H24" s="258">
        <v>1</v>
      </c>
      <c r="I24" s="278">
        <v>3</v>
      </c>
      <c r="J24" s="262">
        <v>-86.956521739130437</v>
      </c>
      <c r="K24" s="258">
        <v>21</v>
      </c>
      <c r="L24" s="262">
        <f t="shared" si="0"/>
        <v>2000</v>
      </c>
      <c r="M24" s="263">
        <f t="shared" si="1"/>
        <v>5.3999429148891857E-3</v>
      </c>
      <c r="N24" s="75"/>
      <c r="O24" s="379"/>
      <c r="P24" s="282"/>
      <c r="Q24" s="283"/>
    </row>
    <row r="25" spans="1:17" s="24" customFormat="1" ht="21.95" customHeight="1" x14ac:dyDescent="0.15">
      <c r="A25" s="75"/>
      <c r="B25" s="58" t="s">
        <v>21</v>
      </c>
      <c r="C25" s="258">
        <v>42703</v>
      </c>
      <c r="D25" s="258">
        <v>45486</v>
      </c>
      <c r="E25" s="261">
        <v>6.5171065264735502</v>
      </c>
      <c r="F25" s="278">
        <v>7218</v>
      </c>
      <c r="G25" s="262">
        <v>-84.131381084289671</v>
      </c>
      <c r="H25" s="258">
        <v>462</v>
      </c>
      <c r="I25" s="278">
        <v>1570</v>
      </c>
      <c r="J25" s="262">
        <v>-78.248822388473258</v>
      </c>
      <c r="K25" s="258">
        <v>4621</v>
      </c>
      <c r="L25" s="262">
        <f t="shared" si="0"/>
        <v>900.2164502164502</v>
      </c>
      <c r="M25" s="263">
        <f t="shared" si="1"/>
        <v>1.1882445814144251</v>
      </c>
      <c r="N25" s="75"/>
      <c r="O25" s="379"/>
      <c r="P25" s="282"/>
      <c r="Q25" s="283"/>
    </row>
    <row r="26" spans="1:17" s="24" customFormat="1" ht="21.95" customHeight="1" x14ac:dyDescent="0.15">
      <c r="A26" s="75"/>
      <c r="B26" s="58" t="s">
        <v>22</v>
      </c>
      <c r="C26" s="258">
        <v>3551</v>
      </c>
      <c r="D26" s="258">
        <v>4355</v>
      </c>
      <c r="E26" s="261">
        <v>22.641509433962266</v>
      </c>
      <c r="F26" s="278">
        <v>1729</v>
      </c>
      <c r="G26" s="262">
        <v>-60.298507462686565</v>
      </c>
      <c r="H26" s="258">
        <v>309</v>
      </c>
      <c r="I26" s="278">
        <v>388</v>
      </c>
      <c r="J26" s="262">
        <v>-77.559282822440707</v>
      </c>
      <c r="K26" s="258">
        <v>2259</v>
      </c>
      <c r="L26" s="262">
        <f t="shared" si="0"/>
        <v>631.06796116504847</v>
      </c>
      <c r="M26" s="263">
        <f t="shared" si="1"/>
        <v>0.58087957355879383</v>
      </c>
      <c r="N26" s="75"/>
      <c r="O26" s="379"/>
      <c r="P26" s="282"/>
      <c r="Q26" s="283"/>
    </row>
    <row r="27" spans="1:17" s="14" customFormat="1" ht="21.95" customHeight="1" x14ac:dyDescent="0.15">
      <c r="A27" s="226"/>
      <c r="B27" s="227" t="s">
        <v>355</v>
      </c>
      <c r="C27" s="405"/>
      <c r="D27" s="259">
        <v>563</v>
      </c>
      <c r="E27" s="258" t="s">
        <v>266</v>
      </c>
      <c r="F27" s="278">
        <v>3760</v>
      </c>
      <c r="G27" s="262">
        <v>567.85079928952041</v>
      </c>
      <c r="H27" s="258">
        <v>1080</v>
      </c>
      <c r="I27" s="278">
        <v>1093</v>
      </c>
      <c r="J27" s="262">
        <v>-70.930851063829792</v>
      </c>
      <c r="K27" s="258">
        <v>9432</v>
      </c>
      <c r="L27" s="262">
        <f t="shared" si="0"/>
        <v>773.33333333333326</v>
      </c>
      <c r="M27" s="263">
        <f t="shared" si="1"/>
        <v>2.425345789201657</v>
      </c>
      <c r="N27" s="226"/>
      <c r="O27" s="379"/>
      <c r="P27" s="282"/>
      <c r="Q27" s="283"/>
    </row>
    <row r="28" spans="1:17" s="24" customFormat="1" ht="21.95" customHeight="1" x14ac:dyDescent="0.15">
      <c r="A28" s="75"/>
      <c r="B28" s="58" t="s">
        <v>154</v>
      </c>
      <c r="C28" s="258">
        <v>6222</v>
      </c>
      <c r="D28" s="258">
        <v>6300</v>
      </c>
      <c r="E28" s="261">
        <v>1.253616200578592</v>
      </c>
      <c r="F28" s="278">
        <v>1652</v>
      </c>
      <c r="G28" s="262">
        <v>-73.777777777777771</v>
      </c>
      <c r="H28" s="258">
        <v>217</v>
      </c>
      <c r="I28" s="278">
        <v>218</v>
      </c>
      <c r="J28" s="262">
        <v>-86.803874092009693</v>
      </c>
      <c r="K28" s="258">
        <v>1902</v>
      </c>
      <c r="L28" s="262">
        <f t="shared" si="0"/>
        <v>776.49769585253455</v>
      </c>
      <c r="M28" s="263">
        <f t="shared" si="1"/>
        <v>0.48908054400567763</v>
      </c>
      <c r="N28" s="75"/>
      <c r="O28" s="379"/>
      <c r="P28" s="282"/>
      <c r="Q28" s="283"/>
    </row>
    <row r="29" spans="1:17" s="24" customFormat="1" ht="21.95" customHeight="1" x14ac:dyDescent="0.15">
      <c r="A29" s="75"/>
      <c r="B29" s="58" t="s">
        <v>155</v>
      </c>
      <c r="C29" s="258">
        <v>137973</v>
      </c>
      <c r="D29" s="258">
        <v>167405</v>
      </c>
      <c r="E29" s="261">
        <v>21.331709827285046</v>
      </c>
      <c r="F29" s="280">
        <v>74804</v>
      </c>
      <c r="G29" s="262">
        <v>-55.315552104178487</v>
      </c>
      <c r="H29" s="258">
        <v>21886</v>
      </c>
      <c r="I29" s="280">
        <v>21899</v>
      </c>
      <c r="J29" s="262">
        <v>-70.724827549328921</v>
      </c>
      <c r="K29" s="258">
        <v>97937</v>
      </c>
      <c r="L29" s="262">
        <f t="shared" si="0"/>
        <v>347.48697797678886</v>
      </c>
      <c r="M29" s="263">
        <f t="shared" si="1"/>
        <v>25.183533774071531</v>
      </c>
      <c r="N29" s="75"/>
      <c r="O29" s="379"/>
      <c r="P29" s="282"/>
      <c r="Q29" s="283"/>
    </row>
    <row r="30" spans="1:17" s="24" customFormat="1" ht="21.95" customHeight="1" x14ac:dyDescent="0.15">
      <c r="A30" s="75"/>
      <c r="B30" s="58" t="s">
        <v>151</v>
      </c>
      <c r="C30" s="258">
        <v>12</v>
      </c>
      <c r="D30" s="258">
        <v>8</v>
      </c>
      <c r="E30" s="261">
        <v>-33.333333333333329</v>
      </c>
      <c r="F30" s="278">
        <v>2</v>
      </c>
      <c r="G30" s="262">
        <v>-75</v>
      </c>
      <c r="H30" s="352">
        <v>0</v>
      </c>
      <c r="I30" s="278">
        <v>0</v>
      </c>
      <c r="J30" s="262">
        <v>-100</v>
      </c>
      <c r="K30" s="352">
        <v>4</v>
      </c>
      <c r="L30" s="443" t="s">
        <v>384</v>
      </c>
      <c r="M30" s="263">
        <f t="shared" si="1"/>
        <v>1.0285605552169878E-3</v>
      </c>
      <c r="N30" s="75"/>
      <c r="O30" s="379"/>
      <c r="P30" s="282"/>
      <c r="Q30" s="283"/>
    </row>
    <row r="31" spans="1:17" s="24" customFormat="1" ht="21.95" customHeight="1" x14ac:dyDescent="0.15">
      <c r="A31" s="75"/>
      <c r="B31" s="58" t="s">
        <v>156</v>
      </c>
      <c r="C31" s="258">
        <v>242</v>
      </c>
      <c r="D31" s="258">
        <v>183</v>
      </c>
      <c r="E31" s="261">
        <v>-24.380165289256198</v>
      </c>
      <c r="F31" s="278">
        <v>116</v>
      </c>
      <c r="G31" s="262">
        <v>-36.612021857923501</v>
      </c>
      <c r="H31" s="258">
        <v>23</v>
      </c>
      <c r="I31" s="278">
        <v>23</v>
      </c>
      <c r="J31" s="262">
        <v>-80.172413793103445</v>
      </c>
      <c r="K31" s="258">
        <v>73</v>
      </c>
      <c r="L31" s="262">
        <f t="shared" si="0"/>
        <v>217.39130434782606</v>
      </c>
      <c r="M31" s="263">
        <f t="shared" si="1"/>
        <v>1.8771230132710027E-2</v>
      </c>
      <c r="N31" s="75"/>
      <c r="O31" s="380"/>
      <c r="P31" s="282"/>
      <c r="Q31" s="283"/>
    </row>
    <row r="32" spans="1:17" s="24" customFormat="1" ht="21.95" customHeight="1" x14ac:dyDescent="0.15">
      <c r="A32" s="75"/>
      <c r="B32" s="58" t="s">
        <v>356</v>
      </c>
      <c r="C32" s="258">
        <v>64</v>
      </c>
      <c r="D32" s="258">
        <v>226</v>
      </c>
      <c r="E32" s="261">
        <v>253.125</v>
      </c>
      <c r="F32" s="278">
        <v>63</v>
      </c>
      <c r="G32" s="262">
        <v>-72.123893805309734</v>
      </c>
      <c r="H32" s="258">
        <v>3</v>
      </c>
      <c r="I32" s="278">
        <v>3</v>
      </c>
      <c r="J32" s="262">
        <v>-95.238095238095227</v>
      </c>
      <c r="K32" s="258">
        <v>29</v>
      </c>
      <c r="L32" s="262">
        <f t="shared" si="0"/>
        <v>866.66666666666663</v>
      </c>
      <c r="M32" s="263">
        <f t="shared" si="1"/>
        <v>7.4570640253231605E-3</v>
      </c>
      <c r="N32" s="75"/>
      <c r="O32" s="380"/>
      <c r="P32" s="282"/>
      <c r="Q32" s="283"/>
    </row>
    <row r="33" spans="1:17" s="24" customFormat="1" ht="21.95" customHeight="1" x14ac:dyDescent="0.15">
      <c r="A33" s="75"/>
      <c r="B33" s="58" t="s">
        <v>357</v>
      </c>
      <c r="C33" s="258">
        <v>5648</v>
      </c>
      <c r="D33" s="258">
        <v>14750</v>
      </c>
      <c r="E33" s="261">
        <v>161.15439093484417</v>
      </c>
      <c r="F33" s="278">
        <v>7189</v>
      </c>
      <c r="G33" s="262">
        <v>-51.261016949152541</v>
      </c>
      <c r="H33" s="258">
        <v>1276</v>
      </c>
      <c r="I33" s="278">
        <v>1280</v>
      </c>
      <c r="J33" s="262">
        <v>-82.19502016970371</v>
      </c>
      <c r="K33" s="258">
        <v>6612</v>
      </c>
      <c r="L33" s="262">
        <f t="shared" si="0"/>
        <v>418.18181818181819</v>
      </c>
      <c r="M33" s="263">
        <f t="shared" si="1"/>
        <v>1.7002105977736808</v>
      </c>
      <c r="N33" s="75"/>
      <c r="O33" s="379"/>
      <c r="P33" s="282"/>
      <c r="Q33" s="283"/>
    </row>
    <row r="34" spans="1:17" s="24" customFormat="1" ht="21.95" customHeight="1" x14ac:dyDescent="0.15">
      <c r="A34" s="75"/>
      <c r="B34" s="58" t="s">
        <v>23</v>
      </c>
      <c r="C34" s="258">
        <v>3539</v>
      </c>
      <c r="D34" s="258">
        <v>3793</v>
      </c>
      <c r="E34" s="261">
        <v>7.1771686917208255</v>
      </c>
      <c r="F34" s="278">
        <v>815</v>
      </c>
      <c r="G34" s="262">
        <v>-78.513050355918807</v>
      </c>
      <c r="H34" s="258">
        <v>85</v>
      </c>
      <c r="I34" s="278">
        <v>202</v>
      </c>
      <c r="J34" s="262">
        <v>-75.214723926380373</v>
      </c>
      <c r="K34" s="258">
        <v>1090</v>
      </c>
      <c r="L34" s="262">
        <f t="shared" si="0"/>
        <v>1182.3529411764707</v>
      </c>
      <c r="M34" s="263">
        <f t="shared" si="1"/>
        <v>0.28028275129662911</v>
      </c>
      <c r="N34" s="75"/>
      <c r="O34" s="379"/>
      <c r="P34" s="282"/>
      <c r="Q34" s="283"/>
    </row>
    <row r="35" spans="1:17" s="24" customFormat="1" ht="21.95" customHeight="1" x14ac:dyDescent="0.15">
      <c r="A35" s="75"/>
      <c r="B35" s="58" t="s">
        <v>24</v>
      </c>
      <c r="C35" s="258">
        <v>27054549</v>
      </c>
      <c r="D35" s="258">
        <v>27810548</v>
      </c>
      <c r="E35" s="261">
        <v>2.7943507762779562</v>
      </c>
      <c r="F35" s="278">
        <v>3360831</v>
      </c>
      <c r="G35" s="262">
        <v>-87.915265100133951</v>
      </c>
      <c r="H35" s="258">
        <v>7589</v>
      </c>
      <c r="I35" s="278">
        <v>71771</v>
      </c>
      <c r="J35" s="262">
        <v>-97.864486491584969</v>
      </c>
      <c r="K35" s="258">
        <v>88556</v>
      </c>
      <c r="L35" s="262">
        <f t="shared" si="0"/>
        <v>1066.8994597443668</v>
      </c>
      <c r="M35" s="263">
        <f t="shared" si="1"/>
        <v>22.77130213194889</v>
      </c>
      <c r="N35" s="75"/>
      <c r="O35" s="379"/>
      <c r="P35" s="282"/>
      <c r="Q35" s="283"/>
    </row>
    <row r="36" spans="1:17" s="24" customFormat="1" ht="21.95" customHeight="1" x14ac:dyDescent="0.15">
      <c r="A36" s="75"/>
      <c r="B36" s="58" t="s">
        <v>181</v>
      </c>
      <c r="C36" s="258">
        <v>124269</v>
      </c>
      <c r="D36" s="258">
        <v>121637</v>
      </c>
      <c r="E36" s="261">
        <v>-2.1179859820228697</v>
      </c>
      <c r="F36" s="278">
        <v>49748</v>
      </c>
      <c r="G36" s="262">
        <v>-59.101260307307811</v>
      </c>
      <c r="H36" s="258">
        <v>7078</v>
      </c>
      <c r="I36" s="278">
        <v>11651</v>
      </c>
      <c r="J36" s="262">
        <v>-76.579963013588497</v>
      </c>
      <c r="K36" s="258">
        <v>105032</v>
      </c>
      <c r="L36" s="262">
        <f t="shared" si="0"/>
        <v>1383.9220118677592</v>
      </c>
      <c r="M36" s="263">
        <f t="shared" si="1"/>
        <v>27.007943058887662</v>
      </c>
      <c r="N36" s="75"/>
      <c r="O36" s="379"/>
      <c r="P36" s="282"/>
      <c r="Q36" s="283"/>
    </row>
    <row r="37" spans="1:17" s="24" customFormat="1" ht="21.95" customHeight="1" x14ac:dyDescent="0.15">
      <c r="A37" s="75"/>
      <c r="B37" s="58" t="s">
        <v>25</v>
      </c>
      <c r="C37" s="258">
        <v>13389</v>
      </c>
      <c r="D37" s="258">
        <v>12985</v>
      </c>
      <c r="E37" s="261">
        <v>-3.0174023452087537</v>
      </c>
      <c r="F37" s="278">
        <v>2392</v>
      </c>
      <c r="G37" s="262">
        <v>-81.578744705429344</v>
      </c>
      <c r="H37" s="258">
        <v>50</v>
      </c>
      <c r="I37" s="278">
        <v>179</v>
      </c>
      <c r="J37" s="262">
        <v>-92.516722408026752</v>
      </c>
      <c r="K37" s="258">
        <v>409</v>
      </c>
      <c r="L37" s="262">
        <f t="shared" si="0"/>
        <v>718</v>
      </c>
      <c r="M37" s="263">
        <f t="shared" si="1"/>
        <v>0.10517031677093699</v>
      </c>
      <c r="N37" s="75"/>
      <c r="O37" s="379"/>
      <c r="P37" s="282"/>
      <c r="Q37" s="283"/>
    </row>
    <row r="38" spans="1:17" s="24" customFormat="1" ht="21.95" customHeight="1" x14ac:dyDescent="0.15">
      <c r="A38" s="75"/>
      <c r="B38" s="58" t="s">
        <v>26</v>
      </c>
      <c r="C38" s="258">
        <v>27952</v>
      </c>
      <c r="D38" s="258">
        <v>31788</v>
      </c>
      <c r="E38" s="261">
        <v>13.723526044647969</v>
      </c>
      <c r="F38" s="278">
        <v>17056</v>
      </c>
      <c r="G38" s="262">
        <v>-46.344532527997991</v>
      </c>
      <c r="H38" s="258">
        <v>2588</v>
      </c>
      <c r="I38" s="278">
        <v>11313</v>
      </c>
      <c r="J38" s="262">
        <v>-33.671435272045024</v>
      </c>
      <c r="K38" s="258">
        <v>23444</v>
      </c>
      <c r="L38" s="262">
        <f t="shared" si="0"/>
        <v>805.87326120556406</v>
      </c>
      <c r="M38" s="263">
        <f t="shared" si="1"/>
        <v>6.0283934141267643</v>
      </c>
      <c r="N38" s="75"/>
      <c r="O38" s="379"/>
      <c r="P38" s="282"/>
      <c r="Q38" s="283"/>
    </row>
    <row r="39" spans="1:17" s="24" customFormat="1" ht="21.95" customHeight="1" x14ac:dyDescent="0.15">
      <c r="A39" s="75"/>
      <c r="B39" s="58" t="s">
        <v>27</v>
      </c>
      <c r="C39" s="258">
        <v>27752</v>
      </c>
      <c r="D39" s="258">
        <v>31712</v>
      </c>
      <c r="E39" s="261">
        <v>14.269241856442779</v>
      </c>
      <c r="F39" s="278">
        <v>7381</v>
      </c>
      <c r="G39" s="262">
        <v>-76.724899091826444</v>
      </c>
      <c r="H39" s="258">
        <v>1968</v>
      </c>
      <c r="I39" s="278">
        <v>3508</v>
      </c>
      <c r="J39" s="262">
        <v>-52.472564693131019</v>
      </c>
      <c r="K39" s="258">
        <v>2887</v>
      </c>
      <c r="L39" s="262">
        <f t="shared" si="0"/>
        <v>46.697154471544721</v>
      </c>
      <c r="M39" s="263">
        <f t="shared" si="1"/>
        <v>0.74236358072786091</v>
      </c>
      <c r="N39" s="75"/>
      <c r="O39" s="379"/>
      <c r="P39" s="282"/>
      <c r="Q39" s="283"/>
    </row>
    <row r="40" spans="1:17" s="24" customFormat="1" ht="21.95" customHeight="1" x14ac:dyDescent="0.15">
      <c r="A40" s="75"/>
      <c r="B40" s="58" t="s">
        <v>358</v>
      </c>
      <c r="C40" s="481"/>
      <c r="D40" s="482"/>
      <c r="E40" s="483"/>
      <c r="F40" s="281">
        <v>166</v>
      </c>
      <c r="G40" s="353" t="s">
        <v>266</v>
      </c>
      <c r="H40" s="258">
        <v>586</v>
      </c>
      <c r="I40" s="281">
        <v>1861</v>
      </c>
      <c r="J40" s="262">
        <v>1021.0843373493976</v>
      </c>
      <c r="K40" s="258">
        <v>1482</v>
      </c>
      <c r="L40" s="262">
        <f t="shared" si="0"/>
        <v>152.90102389078498</v>
      </c>
      <c r="M40" s="263">
        <f t="shared" si="1"/>
        <v>0.38108168570789391</v>
      </c>
      <c r="N40" s="75"/>
      <c r="O40" s="379"/>
      <c r="P40" s="282"/>
      <c r="Q40" s="283"/>
    </row>
    <row r="41" spans="1:17" s="24" customFormat="1" ht="21.95" customHeight="1" x14ac:dyDescent="0.15">
      <c r="A41" s="75"/>
      <c r="B41" s="58" t="s">
        <v>28</v>
      </c>
      <c r="C41" s="258">
        <v>10466</v>
      </c>
      <c r="D41" s="258">
        <v>10694</v>
      </c>
      <c r="E41" s="261">
        <v>2.1784827059048344</v>
      </c>
      <c r="F41" s="278">
        <v>6306</v>
      </c>
      <c r="G41" s="262">
        <v>-41.032354591359642</v>
      </c>
      <c r="H41" s="258">
        <v>2974</v>
      </c>
      <c r="I41" s="278">
        <v>7356</v>
      </c>
      <c r="J41" s="262">
        <v>16.650808753568036</v>
      </c>
      <c r="K41" s="258">
        <v>4463</v>
      </c>
      <c r="L41" s="262">
        <f t="shared" si="0"/>
        <v>50.067249495628772</v>
      </c>
      <c r="M41" s="263">
        <f t="shared" si="1"/>
        <v>1.1476164394833539</v>
      </c>
      <c r="N41" s="75"/>
      <c r="O41" s="379"/>
      <c r="P41" s="282"/>
      <c r="Q41" s="283"/>
    </row>
    <row r="42" spans="1:17" s="24" customFormat="1" ht="21.95" customHeight="1" x14ac:dyDescent="0.15">
      <c r="A42" s="75"/>
      <c r="B42" s="58" t="s">
        <v>29</v>
      </c>
      <c r="C42" s="258">
        <v>2081</v>
      </c>
      <c r="D42" s="258">
        <v>1990</v>
      </c>
      <c r="E42" s="261">
        <v>-4.3728976453628059</v>
      </c>
      <c r="F42" s="278">
        <v>1151</v>
      </c>
      <c r="G42" s="262">
        <v>-42.1608040201005</v>
      </c>
      <c r="H42" s="258">
        <v>442</v>
      </c>
      <c r="I42" s="278">
        <v>1174</v>
      </c>
      <c r="J42" s="262">
        <v>1.9982623805386623</v>
      </c>
      <c r="K42" s="258">
        <v>768</v>
      </c>
      <c r="L42" s="262">
        <f t="shared" si="0"/>
        <v>73.755656108597293</v>
      </c>
      <c r="M42" s="263">
        <f t="shared" si="1"/>
        <v>0.19748362660166166</v>
      </c>
      <c r="N42" s="75"/>
      <c r="O42" s="379"/>
      <c r="P42" s="282"/>
      <c r="Q42" s="283"/>
    </row>
    <row r="43" spans="1:17" s="24" customFormat="1" ht="21.95" customHeight="1" x14ac:dyDescent="0.15">
      <c r="A43" s="75"/>
      <c r="B43" s="58" t="s">
        <v>30</v>
      </c>
      <c r="C43" s="258">
        <v>17146</v>
      </c>
      <c r="D43" s="258">
        <v>17515</v>
      </c>
      <c r="E43" s="261">
        <v>2.1521054473346553</v>
      </c>
      <c r="F43" s="281">
        <v>5385</v>
      </c>
      <c r="G43" s="262">
        <v>-69.254924350556664</v>
      </c>
      <c r="H43" s="258">
        <v>1867</v>
      </c>
      <c r="I43" s="281">
        <v>4677</v>
      </c>
      <c r="J43" s="262">
        <v>-13.14763231197772</v>
      </c>
      <c r="K43" s="258">
        <v>6071</v>
      </c>
      <c r="L43" s="262">
        <f t="shared" si="0"/>
        <v>225.1740760578468</v>
      </c>
      <c r="M43" s="263">
        <f t="shared" si="1"/>
        <v>1.561097782680583</v>
      </c>
      <c r="N43" s="75"/>
      <c r="O43" s="379"/>
      <c r="P43" s="282"/>
      <c r="Q43" s="283"/>
    </row>
    <row r="44" spans="1:17" ht="13.5" x14ac:dyDescent="0.15">
      <c r="B44" s="77" t="s">
        <v>445</v>
      </c>
      <c r="H44" s="62"/>
      <c r="I44" s="62"/>
      <c r="K44" s="223"/>
      <c r="P44" s="282"/>
      <c r="Q44" s="283"/>
    </row>
    <row r="45" spans="1:17" ht="13.5" x14ac:dyDescent="0.15">
      <c r="B45" s="78" t="s">
        <v>359</v>
      </c>
      <c r="H45" s="62"/>
      <c r="I45" s="62"/>
      <c r="K45" s="223"/>
    </row>
    <row r="46" spans="1:17" ht="13.5" x14ac:dyDescent="0.15">
      <c r="B46" s="78" t="s">
        <v>352</v>
      </c>
      <c r="H46" s="62"/>
      <c r="I46" s="62"/>
      <c r="K46" s="223"/>
    </row>
    <row r="47" spans="1:17" ht="13.5" x14ac:dyDescent="0.15">
      <c r="B47" s="78" t="s">
        <v>360</v>
      </c>
      <c r="H47" s="62"/>
      <c r="I47" s="62"/>
      <c r="K47" s="223"/>
    </row>
    <row r="48" spans="1:17" ht="13.5" x14ac:dyDescent="0.15">
      <c r="B48" s="78" t="s">
        <v>196</v>
      </c>
      <c r="H48" s="62"/>
      <c r="I48" s="62"/>
      <c r="K48" s="223"/>
    </row>
    <row r="49" spans="2:15" ht="13.5" x14ac:dyDescent="0.15">
      <c r="C49" s="10"/>
      <c r="D49" s="10"/>
      <c r="E49" s="10"/>
      <c r="F49" s="10"/>
      <c r="G49" s="10"/>
      <c r="H49" s="10"/>
      <c r="I49" s="10"/>
      <c r="J49" s="10"/>
      <c r="K49" s="186"/>
      <c r="L49" s="10"/>
      <c r="M49" s="10"/>
    </row>
    <row r="50" spans="2:15" s="24" customFormat="1" ht="13.5" x14ac:dyDescent="0.15">
      <c r="B50" s="9"/>
      <c r="C50" s="157"/>
      <c r="D50" s="157"/>
      <c r="E50" s="157"/>
      <c r="F50" s="157"/>
      <c r="G50" s="157"/>
      <c r="H50" s="157"/>
      <c r="I50" s="157"/>
      <c r="J50" s="157"/>
      <c r="K50" s="224"/>
      <c r="L50" s="157"/>
      <c r="M50" s="157"/>
      <c r="O50" s="376"/>
    </row>
    <row r="51" spans="2:15" s="24" customFormat="1" ht="19.149999999999999" customHeight="1" x14ac:dyDescent="0.15">
      <c r="B51" s="78"/>
      <c r="C51" s="157"/>
      <c r="D51" s="157"/>
      <c r="E51" s="157"/>
      <c r="F51" s="157"/>
      <c r="G51" s="157"/>
      <c r="H51" s="157"/>
      <c r="I51" s="157"/>
      <c r="J51" s="157"/>
      <c r="K51" s="224"/>
      <c r="L51" s="157"/>
      <c r="M51" s="157"/>
      <c r="O51" s="376"/>
    </row>
    <row r="52" spans="2:15" s="24" customFormat="1" ht="19.149999999999999" customHeight="1" x14ac:dyDescent="0.15">
      <c r="B52" s="157"/>
      <c r="C52" s="157"/>
      <c r="D52" s="157"/>
      <c r="E52" s="157"/>
      <c r="F52" s="157"/>
      <c r="G52" s="157"/>
      <c r="H52" s="157"/>
      <c r="I52" s="157"/>
      <c r="J52" s="157"/>
      <c r="K52" s="224"/>
      <c r="L52" s="157"/>
      <c r="M52" s="157"/>
      <c r="O52" s="376"/>
    </row>
    <row r="53" spans="2:15" s="24" customFormat="1" ht="18.75" customHeight="1" x14ac:dyDescent="0.15">
      <c r="B53" s="158"/>
      <c r="C53" s="158"/>
      <c r="D53" s="158"/>
      <c r="E53" s="158"/>
      <c r="F53" s="158"/>
      <c r="G53" s="158"/>
      <c r="H53" s="158"/>
      <c r="I53" s="158"/>
      <c r="J53" s="158"/>
      <c r="K53" s="225"/>
      <c r="L53" s="158"/>
      <c r="M53" s="158"/>
      <c r="O53" s="376"/>
    </row>
    <row r="54" spans="2:15" s="24" customFormat="1" ht="19.149999999999999" customHeight="1" x14ac:dyDescent="0.15">
      <c r="B54" s="10"/>
      <c r="C54" s="10"/>
      <c r="D54" s="10"/>
      <c r="E54" s="10"/>
      <c r="F54" s="10"/>
      <c r="G54" s="10"/>
      <c r="H54" s="10"/>
      <c r="I54" s="10"/>
      <c r="J54" s="10"/>
      <c r="K54" s="186"/>
      <c r="L54" s="10"/>
      <c r="M54" s="10"/>
      <c r="O54" s="376"/>
    </row>
    <row r="55" spans="2:15" s="24" customFormat="1" ht="19.149999999999999" customHeight="1" x14ac:dyDescent="0.15">
      <c r="B55" s="9"/>
      <c r="C55" s="10"/>
      <c r="D55" s="10"/>
      <c r="E55" s="10"/>
      <c r="F55" s="10"/>
      <c r="G55" s="10"/>
      <c r="H55" s="10"/>
      <c r="I55" s="10"/>
      <c r="J55" s="10"/>
      <c r="K55" s="186"/>
      <c r="L55" s="10"/>
      <c r="M55" s="10"/>
      <c r="O55" s="376"/>
    </row>
    <row r="56" spans="2:15" s="24" customFormat="1" ht="19.149999999999999" customHeight="1" x14ac:dyDescent="0.15">
      <c r="B56" s="9"/>
      <c r="C56" s="157"/>
      <c r="D56" s="157"/>
      <c r="E56" s="157"/>
      <c r="F56" s="157"/>
      <c r="G56" s="157"/>
      <c r="H56" s="157"/>
      <c r="I56" s="157"/>
      <c r="J56" s="157"/>
      <c r="K56" s="224"/>
      <c r="L56" s="157"/>
      <c r="M56" s="157"/>
      <c r="O56" s="376"/>
    </row>
    <row r="57" spans="2:15" s="24" customFormat="1" ht="19.149999999999999" customHeight="1" x14ac:dyDescent="0.15">
      <c r="B57" s="157"/>
      <c r="C57" s="157"/>
      <c r="D57" s="157"/>
      <c r="E57" s="157"/>
      <c r="F57" s="157"/>
      <c r="G57" s="157"/>
      <c r="H57" s="157"/>
      <c r="I57" s="157"/>
      <c r="J57" s="157"/>
      <c r="K57" s="224"/>
      <c r="L57" s="157"/>
      <c r="M57" s="157"/>
      <c r="O57" s="376"/>
    </row>
    <row r="58" spans="2:15" s="24" customFormat="1" ht="19.149999999999999" customHeight="1" x14ac:dyDescent="0.15">
      <c r="B58" s="102"/>
      <c r="C58" s="102"/>
      <c r="D58" s="81"/>
      <c r="E58" s="81"/>
      <c r="F58" s="81"/>
      <c r="G58" s="81"/>
      <c r="H58" s="102"/>
      <c r="I58" s="102"/>
      <c r="J58" s="81"/>
      <c r="K58" s="20"/>
      <c r="L58" s="81"/>
      <c r="M58" s="111"/>
      <c r="O58" s="376"/>
    </row>
    <row r="59" spans="2:15" s="24" customFormat="1" ht="19.149999999999999" customHeight="1" x14ac:dyDescent="0.15">
      <c r="B59" s="102"/>
      <c r="C59" s="159"/>
      <c r="D59" s="81"/>
      <c r="E59" s="81"/>
      <c r="F59" s="81"/>
      <c r="G59" s="81"/>
      <c r="H59" s="159"/>
      <c r="I59" s="159"/>
      <c r="J59" s="81"/>
      <c r="K59" s="208"/>
      <c r="L59" s="81"/>
      <c r="M59" s="111"/>
      <c r="O59" s="376"/>
    </row>
    <row r="60" spans="2:15" s="24" customFormat="1" ht="19.149999999999999" customHeight="1" x14ac:dyDescent="0.15">
      <c r="B60" s="102"/>
      <c r="C60" s="159"/>
      <c r="D60" s="81"/>
      <c r="E60" s="81"/>
      <c r="F60" s="81"/>
      <c r="G60" s="81"/>
      <c r="H60" s="159"/>
      <c r="I60" s="159"/>
      <c r="J60" s="81"/>
      <c r="K60" s="208"/>
      <c r="L60" s="81"/>
      <c r="M60" s="111"/>
      <c r="O60" s="376"/>
    </row>
    <row r="61" spans="2:15" s="24" customFormat="1" ht="19.149999999999999" customHeight="1" x14ac:dyDescent="0.15">
      <c r="B61" s="102"/>
      <c r="C61" s="159"/>
      <c r="D61" s="81"/>
      <c r="E61" s="81"/>
      <c r="F61" s="81"/>
      <c r="G61" s="81"/>
      <c r="H61" s="159"/>
      <c r="I61" s="159"/>
      <c r="J61" s="81"/>
      <c r="K61" s="208"/>
      <c r="L61" s="81"/>
      <c r="M61" s="111"/>
      <c r="O61" s="376"/>
    </row>
    <row r="62" spans="2:15" s="24" customFormat="1" ht="19.149999999999999" customHeight="1" x14ac:dyDescent="0.15">
      <c r="B62" s="102"/>
      <c r="C62" s="102"/>
      <c r="D62" s="81"/>
      <c r="E62" s="81"/>
      <c r="F62" s="81"/>
      <c r="G62" s="81"/>
      <c r="H62" s="102"/>
      <c r="I62" s="102"/>
      <c r="J62" s="81"/>
      <c r="K62" s="20"/>
      <c r="L62" s="81"/>
      <c r="M62" s="111"/>
      <c r="O62" s="376"/>
    </row>
    <row r="63" spans="2:15" s="24" customFormat="1" ht="19.149999999999999" customHeight="1" x14ac:dyDescent="0.15">
      <c r="B63" s="102"/>
      <c r="C63" s="159"/>
      <c r="D63" s="81"/>
      <c r="E63" s="81"/>
      <c r="F63" s="81"/>
      <c r="G63" s="81"/>
      <c r="H63" s="159"/>
      <c r="I63" s="159"/>
      <c r="J63" s="81"/>
      <c r="K63" s="208"/>
      <c r="L63" s="81"/>
      <c r="M63" s="111"/>
      <c r="O63" s="376"/>
    </row>
    <row r="64" spans="2:15" s="24" customFormat="1" ht="19.149999999999999" customHeight="1" x14ac:dyDescent="0.15">
      <c r="B64" s="78"/>
      <c r="C64" s="76"/>
      <c r="D64" s="76"/>
      <c r="E64" s="76"/>
      <c r="F64" s="76"/>
      <c r="G64" s="76"/>
      <c r="H64" s="76"/>
      <c r="I64" s="76"/>
      <c r="J64" s="76"/>
      <c r="K64" s="185"/>
      <c r="L64" s="76"/>
      <c r="M64" s="76"/>
      <c r="O64" s="376"/>
    </row>
    <row r="65" spans="2:2" ht="19.149999999999999" customHeight="1" x14ac:dyDescent="0.15">
      <c r="B65" s="78"/>
    </row>
    <row r="66" spans="2:2" ht="19.149999999999999" customHeight="1" x14ac:dyDescent="0.15">
      <c r="B66" s="78"/>
    </row>
    <row r="67" spans="2:2" ht="19.149999999999999" customHeight="1" x14ac:dyDescent="0.15">
      <c r="B67" s="78"/>
    </row>
  </sheetData>
  <mergeCells count="5">
    <mergeCell ref="B1:M1"/>
    <mergeCell ref="B4:B5"/>
    <mergeCell ref="L4:L5"/>
    <mergeCell ref="M4:M5"/>
    <mergeCell ref="C40:E40"/>
  </mergeCells>
  <phoneticPr fontId="8"/>
  <printOptions horizontalCentered="1"/>
  <pageMargins left="0.59055118110236227" right="0.59055118110236227" top="0.59055118110236227" bottom="0.19685039370078741" header="0.51181102362204722"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6"/>
  <sheetViews>
    <sheetView view="pageBreakPreview" zoomScaleNormal="100" zoomScaleSheetLayoutView="100" workbookViewId="0">
      <pane xSplit="2" ySplit="6" topLeftCell="C43" activePane="bottomRight" state="frozen"/>
      <selection activeCell="P57" sqref="P57"/>
      <selection pane="topRight" activeCell="P57" sqref="P57"/>
      <selection pane="bottomLeft" activeCell="P57" sqref="P57"/>
      <selection pane="bottomRight" activeCell="L47" sqref="L47"/>
    </sheetView>
  </sheetViews>
  <sheetFormatPr defaultColWidth="9" defaultRowHeight="15" customHeight="1" x14ac:dyDescent="0.15"/>
  <cols>
    <col min="1" max="1" width="1.875" style="7" customWidth="1"/>
    <col min="2" max="2" width="15.375" style="7" customWidth="1"/>
    <col min="3" max="3" width="10.625" style="7" customWidth="1"/>
    <col min="4" max="30" width="9.25" style="7" customWidth="1"/>
    <col min="31" max="32" width="11.125" style="7" customWidth="1"/>
    <col min="33" max="53" width="9.25" style="7" customWidth="1"/>
    <col min="54" max="58" width="9.25" style="4" customWidth="1"/>
    <col min="59" max="60" width="9.25" style="7" customWidth="1"/>
    <col min="61" max="61" width="9.25" style="29" customWidth="1"/>
    <col min="62" max="62" width="9.25" style="26" customWidth="1"/>
    <col min="63" max="16384" width="9" style="7"/>
  </cols>
  <sheetData>
    <row r="1" spans="1:62" s="8" customFormat="1" ht="26.25" customHeight="1" x14ac:dyDescent="0.15">
      <c r="A1" s="228"/>
      <c r="B1" s="291" t="s">
        <v>212</v>
      </c>
      <c r="C1" s="499" t="s">
        <v>374</v>
      </c>
      <c r="D1" s="499"/>
      <c r="E1" s="499"/>
      <c r="F1" s="499"/>
      <c r="G1" s="499"/>
      <c r="H1" s="499"/>
      <c r="I1" s="499"/>
      <c r="J1" s="499"/>
      <c r="K1" s="499"/>
      <c r="L1" s="499" t="s">
        <v>375</v>
      </c>
      <c r="M1" s="499"/>
      <c r="N1" s="499"/>
      <c r="O1" s="499"/>
      <c r="P1" s="499"/>
      <c r="Q1" s="499"/>
      <c r="R1" s="499"/>
      <c r="S1" s="499"/>
      <c r="T1" s="499"/>
      <c r="U1" s="499" t="s">
        <v>376</v>
      </c>
      <c r="V1" s="499"/>
      <c r="W1" s="499"/>
      <c r="X1" s="499"/>
      <c r="Y1" s="499"/>
      <c r="Z1" s="499"/>
      <c r="AA1" s="499"/>
      <c r="AB1" s="499"/>
      <c r="AC1" s="499"/>
      <c r="AD1" s="499"/>
      <c r="AE1" s="499" t="s">
        <v>377</v>
      </c>
      <c r="AF1" s="499"/>
      <c r="AG1" s="499"/>
      <c r="AH1" s="499"/>
      <c r="AI1" s="499"/>
      <c r="AJ1" s="499"/>
      <c r="AK1" s="499"/>
      <c r="AL1" s="499"/>
      <c r="AM1" s="499"/>
      <c r="AN1" s="499" t="s">
        <v>378</v>
      </c>
      <c r="AO1" s="499"/>
      <c r="AP1" s="499"/>
      <c r="AQ1" s="499"/>
      <c r="AR1" s="499"/>
      <c r="AS1" s="499"/>
      <c r="AT1" s="499"/>
      <c r="AU1" s="499"/>
      <c r="AV1" s="499"/>
      <c r="AW1" s="499"/>
      <c r="AX1" s="500" t="s">
        <v>379</v>
      </c>
      <c r="AY1" s="500"/>
      <c r="AZ1" s="500"/>
      <c r="BA1" s="500"/>
      <c r="BB1" s="500"/>
      <c r="BC1" s="500"/>
      <c r="BD1" s="500"/>
      <c r="BE1" s="500"/>
      <c r="BF1" s="500"/>
      <c r="BG1" s="228"/>
      <c r="BH1" s="228"/>
      <c r="BI1" s="28"/>
      <c r="BJ1" s="25"/>
    </row>
    <row r="2" spans="1:62" ht="26.25" customHeight="1" x14ac:dyDescent="0.15">
      <c r="B2" s="176"/>
      <c r="C2" s="501" t="s">
        <v>446</v>
      </c>
      <c r="D2" s="501"/>
      <c r="E2" s="501"/>
      <c r="F2" s="501"/>
      <c r="G2" s="501"/>
      <c r="H2" s="501"/>
      <c r="I2" s="501"/>
      <c r="J2" s="501"/>
      <c r="K2" s="501"/>
      <c r="L2" s="501" t="s">
        <v>207</v>
      </c>
      <c r="M2" s="501"/>
      <c r="N2" s="501"/>
      <c r="O2" s="501"/>
      <c r="P2" s="501"/>
      <c r="Q2" s="501"/>
      <c r="R2" s="501"/>
      <c r="S2" s="501"/>
      <c r="T2" s="501"/>
      <c r="U2" s="501" t="s">
        <v>326</v>
      </c>
      <c r="V2" s="501"/>
      <c r="W2" s="501"/>
      <c r="X2" s="501"/>
      <c r="Y2" s="501"/>
      <c r="Z2" s="501"/>
      <c r="AA2" s="501"/>
      <c r="AB2" s="501"/>
      <c r="AC2" s="501"/>
      <c r="AD2" s="501"/>
      <c r="AE2" s="501" t="s">
        <v>328</v>
      </c>
      <c r="AF2" s="501"/>
      <c r="AG2" s="501"/>
      <c r="AH2" s="501"/>
      <c r="AI2" s="501"/>
      <c r="AJ2" s="501"/>
      <c r="AK2" s="501"/>
      <c r="AL2" s="501"/>
      <c r="AM2" s="501"/>
      <c r="AN2" s="502" t="s">
        <v>327</v>
      </c>
      <c r="AO2" s="502"/>
      <c r="AP2" s="502"/>
      <c r="AQ2" s="502"/>
      <c r="AR2" s="502"/>
      <c r="AS2" s="502"/>
      <c r="AT2" s="502"/>
      <c r="AU2" s="502"/>
      <c r="AV2" s="502"/>
      <c r="AW2" s="502"/>
      <c r="AX2" s="498" t="s">
        <v>204</v>
      </c>
      <c r="AY2" s="498"/>
      <c r="AZ2" s="498"/>
      <c r="BA2" s="498"/>
      <c r="BB2" s="498"/>
      <c r="BC2" s="498"/>
      <c r="BD2" s="498"/>
      <c r="BE2" s="498"/>
      <c r="BF2" s="498"/>
      <c r="BG2" s="194"/>
      <c r="BH2" s="194"/>
    </row>
    <row r="3" spans="1:62" s="14" customFormat="1" ht="16.5" customHeight="1" x14ac:dyDescent="0.15">
      <c r="A3" s="63"/>
      <c r="B3" s="65"/>
      <c r="C3" s="13"/>
      <c r="D3" s="60" t="s">
        <v>31</v>
      </c>
      <c r="E3" s="60"/>
      <c r="F3" s="60" t="s">
        <v>31</v>
      </c>
      <c r="G3" s="60"/>
      <c r="H3" s="60"/>
      <c r="I3" s="60"/>
      <c r="J3" s="490" t="s">
        <v>172</v>
      </c>
      <c r="K3" s="490" t="s">
        <v>173</v>
      </c>
      <c r="L3" s="490" t="s">
        <v>174</v>
      </c>
      <c r="M3" s="60"/>
      <c r="N3" s="490" t="s">
        <v>254</v>
      </c>
      <c r="O3" s="60"/>
      <c r="P3" s="66"/>
      <c r="Q3" s="60"/>
      <c r="R3" s="286" t="s">
        <v>201</v>
      </c>
      <c r="S3" s="60"/>
      <c r="T3" s="60"/>
      <c r="U3" s="60"/>
      <c r="V3" s="60"/>
      <c r="W3" s="490" t="s">
        <v>209</v>
      </c>
      <c r="X3" s="490" t="s">
        <v>175</v>
      </c>
      <c r="Y3" s="490" t="s">
        <v>176</v>
      </c>
      <c r="Z3" s="490" t="s">
        <v>177</v>
      </c>
      <c r="AA3" s="490" t="s">
        <v>178</v>
      </c>
      <c r="AB3" s="490" t="s">
        <v>198</v>
      </c>
      <c r="AC3" s="490" t="s">
        <v>199</v>
      </c>
      <c r="AD3" s="13"/>
      <c r="AE3" s="494" t="s">
        <v>24</v>
      </c>
      <c r="AF3" s="495"/>
      <c r="AG3" s="495"/>
      <c r="AH3" s="495"/>
      <c r="AI3" s="495"/>
      <c r="AJ3" s="496"/>
      <c r="AK3" s="13"/>
      <c r="AL3" s="13"/>
      <c r="AM3" s="13"/>
      <c r="AN3" s="487" t="s">
        <v>27</v>
      </c>
      <c r="AO3" s="488"/>
      <c r="AP3" s="488"/>
      <c r="AQ3" s="488"/>
      <c r="AR3" s="488"/>
      <c r="AS3" s="488"/>
      <c r="AT3" s="488"/>
      <c r="AU3" s="488"/>
      <c r="AV3" s="488"/>
      <c r="AW3" s="489"/>
      <c r="AX3" s="487" t="s">
        <v>27</v>
      </c>
      <c r="AY3" s="488"/>
      <c r="AZ3" s="488"/>
      <c r="BA3" s="488"/>
      <c r="BB3" s="489"/>
      <c r="BC3" s="163"/>
      <c r="BD3" s="490" t="s">
        <v>253</v>
      </c>
      <c r="BE3" s="490" t="s">
        <v>252</v>
      </c>
      <c r="BF3" s="163"/>
      <c r="BG3" s="61"/>
      <c r="BH3" s="20"/>
      <c r="BI3" s="30"/>
      <c r="BJ3" s="27"/>
    </row>
    <row r="4" spans="1:62" s="14" customFormat="1" ht="16.5" customHeight="1" x14ac:dyDescent="0.15">
      <c r="A4" s="492" t="s">
        <v>152</v>
      </c>
      <c r="B4" s="493"/>
      <c r="C4" s="67" t="s">
        <v>251</v>
      </c>
      <c r="D4" s="68" t="s">
        <v>250</v>
      </c>
      <c r="E4" s="68" t="s">
        <v>249</v>
      </c>
      <c r="F4" s="68" t="s">
        <v>12</v>
      </c>
      <c r="G4" s="68" t="s">
        <v>13</v>
      </c>
      <c r="H4" s="68" t="s">
        <v>14</v>
      </c>
      <c r="I4" s="68" t="s">
        <v>350</v>
      </c>
      <c r="J4" s="497"/>
      <c r="K4" s="497"/>
      <c r="L4" s="497"/>
      <c r="M4" s="68" t="s">
        <v>171</v>
      </c>
      <c r="N4" s="491"/>
      <c r="O4" s="68" t="s">
        <v>17</v>
      </c>
      <c r="P4" s="68" t="s">
        <v>18</v>
      </c>
      <c r="Q4" s="68" t="s">
        <v>19</v>
      </c>
      <c r="R4" s="287" t="s">
        <v>202</v>
      </c>
      <c r="S4" s="68" t="s">
        <v>20</v>
      </c>
      <c r="T4" s="68" t="s">
        <v>197</v>
      </c>
      <c r="U4" s="68" t="s">
        <v>21</v>
      </c>
      <c r="V4" s="68" t="s">
        <v>22</v>
      </c>
      <c r="W4" s="491"/>
      <c r="X4" s="491"/>
      <c r="Y4" s="491"/>
      <c r="Z4" s="491"/>
      <c r="AA4" s="491"/>
      <c r="AB4" s="491"/>
      <c r="AC4" s="491"/>
      <c r="AD4" s="68" t="s">
        <v>23</v>
      </c>
      <c r="AE4" s="68" t="s">
        <v>32</v>
      </c>
      <c r="AF4" s="68"/>
      <c r="AG4" s="68"/>
      <c r="AH4" s="68" t="s">
        <v>248</v>
      </c>
      <c r="AI4" s="68"/>
      <c r="AJ4" s="68"/>
      <c r="AK4" s="68" t="s">
        <v>247</v>
      </c>
      <c r="AL4" s="68" t="s">
        <v>25</v>
      </c>
      <c r="AM4" s="68" t="s">
        <v>26</v>
      </c>
      <c r="AN4" s="292" t="s">
        <v>32</v>
      </c>
      <c r="AO4" s="293" t="s">
        <v>200</v>
      </c>
      <c r="AP4" s="294" t="s">
        <v>200</v>
      </c>
      <c r="AQ4" s="295" t="s">
        <v>157</v>
      </c>
      <c r="AR4" s="296" t="s">
        <v>312</v>
      </c>
      <c r="AS4" s="297" t="s">
        <v>246</v>
      </c>
      <c r="AT4" s="298" t="s">
        <v>246</v>
      </c>
      <c r="AU4" s="299" t="s">
        <v>245</v>
      </c>
      <c r="AV4" s="299" t="s">
        <v>159</v>
      </c>
      <c r="AW4" s="299" t="s">
        <v>159</v>
      </c>
      <c r="AX4" s="163" t="s">
        <v>329</v>
      </c>
      <c r="AY4" s="163" t="s">
        <v>160</v>
      </c>
      <c r="AZ4" s="163" t="s">
        <v>330</v>
      </c>
      <c r="BA4" s="163" t="s">
        <v>330</v>
      </c>
      <c r="BB4" s="56" t="s">
        <v>161</v>
      </c>
      <c r="BC4" s="288" t="s">
        <v>331</v>
      </c>
      <c r="BD4" s="491"/>
      <c r="BE4" s="491"/>
      <c r="BF4" s="288" t="s">
        <v>30</v>
      </c>
      <c r="BI4" s="30"/>
      <c r="BJ4" s="27"/>
    </row>
    <row r="5" spans="1:62" s="14" customFormat="1" ht="16.5" customHeight="1" x14ac:dyDescent="0.15">
      <c r="A5" s="492"/>
      <c r="B5" s="493"/>
      <c r="C5" s="67"/>
      <c r="D5" s="68"/>
      <c r="E5" s="68"/>
      <c r="F5" s="68"/>
      <c r="G5" s="68"/>
      <c r="H5" s="68"/>
      <c r="I5" s="68"/>
      <c r="J5" s="497"/>
      <c r="K5" s="497"/>
      <c r="L5" s="497"/>
      <c r="M5" s="67"/>
      <c r="N5" s="491"/>
      <c r="O5" s="68"/>
      <c r="P5" s="69"/>
      <c r="Q5" s="68"/>
      <c r="R5" s="287" t="s">
        <v>203</v>
      </c>
      <c r="S5" s="68"/>
      <c r="T5" s="68"/>
      <c r="U5" s="68"/>
      <c r="V5" s="68"/>
      <c r="W5" s="491"/>
      <c r="X5" s="491"/>
      <c r="Y5" s="491"/>
      <c r="Z5" s="491"/>
      <c r="AA5" s="491"/>
      <c r="AB5" s="491"/>
      <c r="AC5" s="491"/>
      <c r="AD5" s="67"/>
      <c r="AE5" s="68"/>
      <c r="AF5" s="67" t="s">
        <v>33</v>
      </c>
      <c r="AG5" s="68" t="s">
        <v>34</v>
      </c>
      <c r="AH5" s="68" t="s">
        <v>244</v>
      </c>
      <c r="AI5" s="68" t="s">
        <v>35</v>
      </c>
      <c r="AJ5" s="68" t="s">
        <v>7</v>
      </c>
      <c r="AK5" s="67"/>
      <c r="AL5" s="67"/>
      <c r="AM5" s="67"/>
      <c r="AN5" s="292"/>
      <c r="AO5" s="300" t="s">
        <v>243</v>
      </c>
      <c r="AP5" s="301" t="s">
        <v>242</v>
      </c>
      <c r="AQ5" s="302"/>
      <c r="AR5" s="301" t="s">
        <v>313</v>
      </c>
      <c r="AS5" s="294" t="s">
        <v>158</v>
      </c>
      <c r="AT5" s="303" t="s">
        <v>169</v>
      </c>
      <c r="AU5" s="304" t="s">
        <v>241</v>
      </c>
      <c r="AV5" s="294"/>
      <c r="AW5" s="294" t="s">
        <v>240</v>
      </c>
      <c r="AX5" s="164" t="s">
        <v>332</v>
      </c>
      <c r="AY5" s="164" t="s">
        <v>325</v>
      </c>
      <c r="AZ5" s="164"/>
      <c r="BA5" s="164" t="s">
        <v>240</v>
      </c>
      <c r="BB5" s="165"/>
      <c r="BC5" s="70"/>
      <c r="BD5" s="491"/>
      <c r="BE5" s="491"/>
      <c r="BF5" s="70"/>
      <c r="BI5" s="30"/>
      <c r="BJ5" s="27"/>
    </row>
    <row r="6" spans="1:62" s="14" customFormat="1" ht="16.5" customHeight="1" x14ac:dyDescent="0.15">
      <c r="A6" s="64"/>
      <c r="B6" s="71"/>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305"/>
      <c r="AO6" s="306" t="s">
        <v>239</v>
      </c>
      <c r="AP6" s="306" t="s">
        <v>238</v>
      </c>
      <c r="AQ6" s="305"/>
      <c r="AR6" s="305"/>
      <c r="AS6" s="305"/>
      <c r="AT6" s="305"/>
      <c r="AU6" s="305"/>
      <c r="AV6" s="305"/>
      <c r="AW6" s="305"/>
      <c r="AX6" s="59"/>
      <c r="AY6" s="59"/>
      <c r="AZ6" s="59"/>
      <c r="BA6" s="59"/>
      <c r="BB6" s="59"/>
      <c r="BC6" s="72"/>
      <c r="BD6" s="72"/>
      <c r="BE6" s="72"/>
      <c r="BF6" s="72"/>
      <c r="BI6" s="30"/>
      <c r="BJ6" s="27"/>
    </row>
    <row r="7" spans="1:62" s="14" customFormat="1" ht="20.25" customHeight="1" x14ac:dyDescent="0.15">
      <c r="A7" s="484" t="s">
        <v>36</v>
      </c>
      <c r="B7" s="485"/>
      <c r="C7" s="391">
        <v>388893</v>
      </c>
      <c r="D7" s="391">
        <v>1369</v>
      </c>
      <c r="E7" s="391">
        <v>2496</v>
      </c>
      <c r="F7" s="391">
        <v>1195</v>
      </c>
      <c r="G7" s="391">
        <v>65</v>
      </c>
      <c r="H7" s="391">
        <v>648</v>
      </c>
      <c r="I7" s="391">
        <v>18</v>
      </c>
      <c r="J7" s="391">
        <v>33</v>
      </c>
      <c r="K7" s="391">
        <v>609</v>
      </c>
      <c r="L7" s="391">
        <v>141</v>
      </c>
      <c r="M7" s="391">
        <v>2096</v>
      </c>
      <c r="N7" s="391">
        <v>5</v>
      </c>
      <c r="O7" s="391">
        <v>32</v>
      </c>
      <c r="P7" s="391">
        <v>204</v>
      </c>
      <c r="Q7" s="391">
        <v>1042</v>
      </c>
      <c r="R7" s="391">
        <v>18056</v>
      </c>
      <c r="S7" s="391">
        <v>3792</v>
      </c>
      <c r="T7" s="391">
        <v>21</v>
      </c>
      <c r="U7" s="391">
        <v>4621</v>
      </c>
      <c r="V7" s="391">
        <v>2259</v>
      </c>
      <c r="W7" s="391">
        <v>9432</v>
      </c>
      <c r="X7" s="391">
        <v>1902</v>
      </c>
      <c r="Y7" s="391">
        <v>97937</v>
      </c>
      <c r="Z7" s="391">
        <v>4</v>
      </c>
      <c r="AA7" s="391">
        <v>73</v>
      </c>
      <c r="AB7" s="391">
        <v>29</v>
      </c>
      <c r="AC7" s="391">
        <v>6612</v>
      </c>
      <c r="AD7" s="391">
        <v>1090</v>
      </c>
      <c r="AE7" s="391">
        <v>88556</v>
      </c>
      <c r="AF7" s="391">
        <v>275</v>
      </c>
      <c r="AG7" s="391">
        <v>57889</v>
      </c>
      <c r="AH7" s="391">
        <v>101</v>
      </c>
      <c r="AI7" s="391">
        <v>26589</v>
      </c>
      <c r="AJ7" s="391">
        <v>3702</v>
      </c>
      <c r="AK7" s="391">
        <v>105032</v>
      </c>
      <c r="AL7" s="391">
        <v>409</v>
      </c>
      <c r="AM7" s="391">
        <v>23444</v>
      </c>
      <c r="AN7" s="391">
        <v>2887</v>
      </c>
      <c r="AO7" s="391">
        <v>0</v>
      </c>
      <c r="AP7" s="391">
        <v>0</v>
      </c>
      <c r="AQ7" s="391">
        <v>68</v>
      </c>
      <c r="AR7" s="391">
        <v>563</v>
      </c>
      <c r="AS7" s="391">
        <v>30</v>
      </c>
      <c r="AT7" s="391">
        <v>17</v>
      </c>
      <c r="AU7" s="391">
        <v>815</v>
      </c>
      <c r="AV7" s="391">
        <v>290</v>
      </c>
      <c r="AW7" s="391">
        <v>26</v>
      </c>
      <c r="AX7" s="391">
        <v>12</v>
      </c>
      <c r="AY7" s="391">
        <v>395</v>
      </c>
      <c r="AZ7" s="391">
        <v>7</v>
      </c>
      <c r="BA7" s="391">
        <v>12</v>
      </c>
      <c r="BB7" s="391">
        <v>652</v>
      </c>
      <c r="BC7" s="391">
        <v>1482</v>
      </c>
      <c r="BD7" s="391">
        <v>4463</v>
      </c>
      <c r="BE7" s="391">
        <v>768</v>
      </c>
      <c r="BF7" s="391">
        <v>6071</v>
      </c>
      <c r="BI7" s="30"/>
      <c r="BJ7" s="27"/>
    </row>
    <row r="8" spans="1:62" s="14" customFormat="1" ht="20.25" customHeight="1" x14ac:dyDescent="0.15">
      <c r="A8" s="486" t="s">
        <v>186</v>
      </c>
      <c r="B8" s="485"/>
      <c r="C8" s="391">
        <v>310825</v>
      </c>
      <c r="D8" s="391">
        <v>456</v>
      </c>
      <c r="E8" s="391">
        <v>980</v>
      </c>
      <c r="F8" s="391">
        <v>540</v>
      </c>
      <c r="G8" s="391">
        <v>12</v>
      </c>
      <c r="H8" s="391">
        <v>249</v>
      </c>
      <c r="I8" s="391">
        <v>9</v>
      </c>
      <c r="J8" s="391">
        <v>19</v>
      </c>
      <c r="K8" s="391">
        <v>326</v>
      </c>
      <c r="L8" s="391">
        <v>104</v>
      </c>
      <c r="M8" s="391">
        <v>1779</v>
      </c>
      <c r="N8" s="391">
        <v>1</v>
      </c>
      <c r="O8" s="391">
        <v>31</v>
      </c>
      <c r="P8" s="391">
        <v>109</v>
      </c>
      <c r="Q8" s="391">
        <v>88</v>
      </c>
      <c r="R8" s="391">
        <v>15721</v>
      </c>
      <c r="S8" s="391">
        <v>3323</v>
      </c>
      <c r="T8" s="391">
        <v>21</v>
      </c>
      <c r="U8" s="391">
        <v>2733</v>
      </c>
      <c r="V8" s="391">
        <v>1987</v>
      </c>
      <c r="W8" s="391">
        <v>9426</v>
      </c>
      <c r="X8" s="391">
        <v>1842</v>
      </c>
      <c r="Y8" s="391">
        <v>97795</v>
      </c>
      <c r="Z8" s="391">
        <v>4</v>
      </c>
      <c r="AA8" s="391">
        <v>73</v>
      </c>
      <c r="AB8" s="391">
        <v>29</v>
      </c>
      <c r="AC8" s="391">
        <v>6609</v>
      </c>
      <c r="AD8" s="391">
        <v>600</v>
      </c>
      <c r="AE8" s="391">
        <v>40976</v>
      </c>
      <c r="AF8" s="391">
        <v>202</v>
      </c>
      <c r="AG8" s="391">
        <v>27783</v>
      </c>
      <c r="AH8" s="391">
        <v>33</v>
      </c>
      <c r="AI8" s="391">
        <v>11319</v>
      </c>
      <c r="AJ8" s="391">
        <v>1639</v>
      </c>
      <c r="AK8" s="391">
        <v>94964</v>
      </c>
      <c r="AL8" s="391">
        <v>313</v>
      </c>
      <c r="AM8" s="391">
        <v>20898</v>
      </c>
      <c r="AN8" s="391">
        <v>2106</v>
      </c>
      <c r="AO8" s="391">
        <v>0</v>
      </c>
      <c r="AP8" s="391">
        <v>0</v>
      </c>
      <c r="AQ8" s="391">
        <v>49</v>
      </c>
      <c r="AR8" s="391">
        <v>0</v>
      </c>
      <c r="AS8" s="391">
        <v>2</v>
      </c>
      <c r="AT8" s="391">
        <v>0</v>
      </c>
      <c r="AU8" s="391">
        <v>766</v>
      </c>
      <c r="AV8" s="391">
        <v>290</v>
      </c>
      <c r="AW8" s="391">
        <v>26</v>
      </c>
      <c r="AX8" s="391">
        <v>10</v>
      </c>
      <c r="AY8" s="391">
        <v>370</v>
      </c>
      <c r="AZ8" s="391">
        <v>7</v>
      </c>
      <c r="BA8" s="391">
        <v>12</v>
      </c>
      <c r="BB8" s="391">
        <v>574</v>
      </c>
      <c r="BC8" s="391">
        <v>1236</v>
      </c>
      <c r="BD8" s="391">
        <v>2143</v>
      </c>
      <c r="BE8" s="391">
        <v>629</v>
      </c>
      <c r="BF8" s="391">
        <v>2694</v>
      </c>
      <c r="BI8" s="30"/>
      <c r="BJ8" s="27"/>
    </row>
    <row r="9" spans="1:62" s="14" customFormat="1" ht="20.25" customHeight="1" x14ac:dyDescent="0.15">
      <c r="A9" s="229"/>
      <c r="B9" s="221" t="s">
        <v>385</v>
      </c>
      <c r="C9" s="391">
        <v>76852</v>
      </c>
      <c r="D9" s="391">
        <v>34</v>
      </c>
      <c r="E9" s="391">
        <v>45</v>
      </c>
      <c r="F9" s="391">
        <v>18</v>
      </c>
      <c r="G9" s="391">
        <v>0</v>
      </c>
      <c r="H9" s="391">
        <v>25</v>
      </c>
      <c r="I9" s="391">
        <v>0</v>
      </c>
      <c r="J9" s="391">
        <v>1</v>
      </c>
      <c r="K9" s="391">
        <v>1</v>
      </c>
      <c r="L9" s="391">
        <v>1</v>
      </c>
      <c r="M9" s="391">
        <v>34</v>
      </c>
      <c r="N9" s="391">
        <v>0</v>
      </c>
      <c r="O9" s="391">
        <v>1</v>
      </c>
      <c r="P9" s="391">
        <v>2</v>
      </c>
      <c r="Q9" s="391">
        <v>0</v>
      </c>
      <c r="R9" s="391">
        <v>4919</v>
      </c>
      <c r="S9" s="391">
        <v>476</v>
      </c>
      <c r="T9" s="391">
        <v>5</v>
      </c>
      <c r="U9" s="391">
        <v>6</v>
      </c>
      <c r="V9" s="391">
        <v>73</v>
      </c>
      <c r="W9" s="391">
        <v>1503</v>
      </c>
      <c r="X9" s="391">
        <v>524</v>
      </c>
      <c r="Y9" s="391">
        <v>49654</v>
      </c>
      <c r="Z9" s="391">
        <v>0</v>
      </c>
      <c r="AA9" s="391">
        <v>18</v>
      </c>
      <c r="AB9" s="391">
        <v>10</v>
      </c>
      <c r="AC9" s="391">
        <v>2072</v>
      </c>
      <c r="AD9" s="391">
        <v>13</v>
      </c>
      <c r="AE9" s="391">
        <v>2049</v>
      </c>
      <c r="AF9" s="391">
        <v>0</v>
      </c>
      <c r="AG9" s="391">
        <v>1162</v>
      </c>
      <c r="AH9" s="391">
        <v>0</v>
      </c>
      <c r="AI9" s="391">
        <v>724</v>
      </c>
      <c r="AJ9" s="391">
        <v>163</v>
      </c>
      <c r="AK9" s="391">
        <v>10850</v>
      </c>
      <c r="AL9" s="391">
        <v>45</v>
      </c>
      <c r="AM9" s="391">
        <v>3615</v>
      </c>
      <c r="AN9" s="391">
        <v>370</v>
      </c>
      <c r="AO9" s="391">
        <v>0</v>
      </c>
      <c r="AP9" s="391">
        <v>0</v>
      </c>
      <c r="AQ9" s="391">
        <v>0</v>
      </c>
      <c r="AR9" s="391">
        <v>0</v>
      </c>
      <c r="AS9" s="391">
        <v>0</v>
      </c>
      <c r="AT9" s="391">
        <v>0</v>
      </c>
      <c r="AU9" s="391">
        <v>212</v>
      </c>
      <c r="AV9" s="391">
        <v>0</v>
      </c>
      <c r="AW9" s="391">
        <v>3</v>
      </c>
      <c r="AX9" s="391">
        <v>0</v>
      </c>
      <c r="AY9" s="391">
        <v>14</v>
      </c>
      <c r="AZ9" s="391">
        <v>2</v>
      </c>
      <c r="BA9" s="391">
        <v>3</v>
      </c>
      <c r="BB9" s="391">
        <v>136</v>
      </c>
      <c r="BC9" s="391">
        <v>49</v>
      </c>
      <c r="BD9" s="391">
        <v>224</v>
      </c>
      <c r="BE9" s="391">
        <v>48</v>
      </c>
      <c r="BF9" s="391">
        <v>167</v>
      </c>
      <c r="BG9" s="289"/>
      <c r="BI9" s="30"/>
      <c r="BJ9" s="27"/>
    </row>
    <row r="10" spans="1:62" s="14" customFormat="1" ht="20.25" customHeight="1" x14ac:dyDescent="0.15">
      <c r="A10" s="230"/>
      <c r="B10" s="221" t="s">
        <v>386</v>
      </c>
      <c r="C10" s="391">
        <v>56567</v>
      </c>
      <c r="D10" s="391">
        <v>27</v>
      </c>
      <c r="E10" s="391">
        <v>14</v>
      </c>
      <c r="F10" s="391">
        <v>142</v>
      </c>
      <c r="G10" s="391">
        <v>5</v>
      </c>
      <c r="H10" s="391">
        <v>8</v>
      </c>
      <c r="I10" s="391">
        <v>1</v>
      </c>
      <c r="J10" s="391">
        <v>4</v>
      </c>
      <c r="K10" s="391">
        <v>130</v>
      </c>
      <c r="L10" s="391">
        <v>68</v>
      </c>
      <c r="M10" s="391">
        <v>1035</v>
      </c>
      <c r="N10" s="391">
        <v>0</v>
      </c>
      <c r="O10" s="391">
        <v>4</v>
      </c>
      <c r="P10" s="391">
        <v>27</v>
      </c>
      <c r="Q10" s="391">
        <v>5</v>
      </c>
      <c r="R10" s="391">
        <v>1978</v>
      </c>
      <c r="S10" s="391">
        <v>497</v>
      </c>
      <c r="T10" s="391">
        <v>0</v>
      </c>
      <c r="U10" s="391">
        <v>17</v>
      </c>
      <c r="V10" s="391">
        <v>83</v>
      </c>
      <c r="W10" s="391">
        <v>1018</v>
      </c>
      <c r="X10" s="391">
        <v>132</v>
      </c>
      <c r="Y10" s="391">
        <v>7227</v>
      </c>
      <c r="Z10" s="391">
        <v>0</v>
      </c>
      <c r="AA10" s="391">
        <v>37</v>
      </c>
      <c r="AB10" s="391">
        <v>4</v>
      </c>
      <c r="AC10" s="391">
        <v>1068</v>
      </c>
      <c r="AD10" s="391">
        <v>302</v>
      </c>
      <c r="AE10" s="391">
        <v>3859</v>
      </c>
      <c r="AF10" s="391">
        <v>4</v>
      </c>
      <c r="AG10" s="391">
        <v>1665</v>
      </c>
      <c r="AH10" s="391">
        <v>5</v>
      </c>
      <c r="AI10" s="391">
        <v>1799</v>
      </c>
      <c r="AJ10" s="391">
        <v>386</v>
      </c>
      <c r="AK10" s="391">
        <v>34499</v>
      </c>
      <c r="AL10" s="391">
        <v>6</v>
      </c>
      <c r="AM10" s="391">
        <v>2457</v>
      </c>
      <c r="AN10" s="391">
        <v>345</v>
      </c>
      <c r="AO10" s="391">
        <v>0</v>
      </c>
      <c r="AP10" s="391">
        <v>0</v>
      </c>
      <c r="AQ10" s="391">
        <v>7</v>
      </c>
      <c r="AR10" s="391">
        <v>0</v>
      </c>
      <c r="AS10" s="391">
        <v>1</v>
      </c>
      <c r="AT10" s="391">
        <v>0</v>
      </c>
      <c r="AU10" s="391">
        <v>6</v>
      </c>
      <c r="AV10" s="391">
        <v>0</v>
      </c>
      <c r="AW10" s="391">
        <v>0</v>
      </c>
      <c r="AX10" s="391">
        <v>6</v>
      </c>
      <c r="AY10" s="391">
        <v>269</v>
      </c>
      <c r="AZ10" s="391">
        <v>2</v>
      </c>
      <c r="BA10" s="391">
        <v>2</v>
      </c>
      <c r="BB10" s="391">
        <v>52</v>
      </c>
      <c r="BC10" s="391">
        <v>455</v>
      </c>
      <c r="BD10" s="391">
        <v>407</v>
      </c>
      <c r="BE10" s="391">
        <v>235</v>
      </c>
      <c r="BF10" s="391">
        <v>471</v>
      </c>
      <c r="BG10" s="284"/>
      <c r="BI10" s="30"/>
      <c r="BJ10" s="27"/>
    </row>
    <row r="11" spans="1:62" s="14" customFormat="1" ht="20.25" customHeight="1" x14ac:dyDescent="0.15">
      <c r="A11" s="230"/>
      <c r="B11" s="221" t="s">
        <v>387</v>
      </c>
      <c r="C11" s="391">
        <v>29638</v>
      </c>
      <c r="D11" s="391">
        <v>3</v>
      </c>
      <c r="E11" s="391">
        <v>5</v>
      </c>
      <c r="F11" s="391">
        <v>1</v>
      </c>
      <c r="G11" s="391">
        <v>0</v>
      </c>
      <c r="H11" s="391">
        <v>0</v>
      </c>
      <c r="I11" s="391">
        <v>0</v>
      </c>
      <c r="J11" s="391">
        <v>2</v>
      </c>
      <c r="K11" s="391">
        <v>0</v>
      </c>
      <c r="L11" s="391">
        <v>0</v>
      </c>
      <c r="M11" s="391">
        <v>55</v>
      </c>
      <c r="N11" s="391">
        <v>0</v>
      </c>
      <c r="O11" s="391">
        <v>0</v>
      </c>
      <c r="P11" s="391">
        <v>1</v>
      </c>
      <c r="Q11" s="391">
        <v>1</v>
      </c>
      <c r="R11" s="391">
        <v>386</v>
      </c>
      <c r="S11" s="391">
        <v>13</v>
      </c>
      <c r="T11" s="391">
        <v>1</v>
      </c>
      <c r="U11" s="391">
        <v>0</v>
      </c>
      <c r="V11" s="391">
        <v>929</v>
      </c>
      <c r="W11" s="391">
        <v>359</v>
      </c>
      <c r="X11" s="391">
        <v>4</v>
      </c>
      <c r="Y11" s="391">
        <v>467</v>
      </c>
      <c r="Z11" s="391">
        <v>0</v>
      </c>
      <c r="AA11" s="391">
        <v>0</v>
      </c>
      <c r="AB11" s="391">
        <v>0</v>
      </c>
      <c r="AC11" s="391">
        <v>6</v>
      </c>
      <c r="AD11" s="391">
        <v>5</v>
      </c>
      <c r="AE11" s="391">
        <v>202</v>
      </c>
      <c r="AF11" s="391">
        <v>0</v>
      </c>
      <c r="AG11" s="391">
        <v>32</v>
      </c>
      <c r="AH11" s="391">
        <v>2</v>
      </c>
      <c r="AI11" s="391">
        <v>154</v>
      </c>
      <c r="AJ11" s="391">
        <v>14</v>
      </c>
      <c r="AK11" s="391">
        <v>21270</v>
      </c>
      <c r="AL11" s="391">
        <v>2</v>
      </c>
      <c r="AM11" s="391">
        <v>5809</v>
      </c>
      <c r="AN11" s="391">
        <v>8</v>
      </c>
      <c r="AO11" s="391">
        <v>0</v>
      </c>
      <c r="AP11" s="391">
        <v>0</v>
      </c>
      <c r="AQ11" s="391">
        <v>1</v>
      </c>
      <c r="AR11" s="391">
        <v>0</v>
      </c>
      <c r="AS11" s="391">
        <v>0</v>
      </c>
      <c r="AT11" s="391">
        <v>0</v>
      </c>
      <c r="AU11" s="391">
        <v>0</v>
      </c>
      <c r="AV11" s="391">
        <v>0</v>
      </c>
      <c r="AW11" s="391">
        <v>0</v>
      </c>
      <c r="AX11" s="391">
        <v>0</v>
      </c>
      <c r="AY11" s="391">
        <v>0</v>
      </c>
      <c r="AZ11" s="391">
        <v>0</v>
      </c>
      <c r="BA11" s="391">
        <v>3</v>
      </c>
      <c r="BB11" s="391">
        <v>4</v>
      </c>
      <c r="BC11" s="391">
        <v>6</v>
      </c>
      <c r="BD11" s="391">
        <v>20</v>
      </c>
      <c r="BE11" s="391">
        <v>25</v>
      </c>
      <c r="BF11" s="391">
        <v>58</v>
      </c>
      <c r="BG11" s="290"/>
      <c r="BI11" s="30"/>
      <c r="BJ11" s="27"/>
    </row>
    <row r="12" spans="1:62" s="14" customFormat="1" ht="20.25" customHeight="1" x14ac:dyDescent="0.15">
      <c r="A12" s="230"/>
      <c r="B12" s="221" t="s">
        <v>388</v>
      </c>
      <c r="C12" s="391">
        <v>29553</v>
      </c>
      <c r="D12" s="391">
        <v>29</v>
      </c>
      <c r="E12" s="391">
        <v>113</v>
      </c>
      <c r="F12" s="391">
        <v>21</v>
      </c>
      <c r="G12" s="391">
        <v>0</v>
      </c>
      <c r="H12" s="391">
        <v>9</v>
      </c>
      <c r="I12" s="391">
        <v>0</v>
      </c>
      <c r="J12" s="391">
        <v>0</v>
      </c>
      <c r="K12" s="391">
        <v>7</v>
      </c>
      <c r="L12" s="391">
        <v>0</v>
      </c>
      <c r="M12" s="391">
        <v>4</v>
      </c>
      <c r="N12" s="391">
        <v>0</v>
      </c>
      <c r="O12" s="391">
        <v>8</v>
      </c>
      <c r="P12" s="391">
        <v>3</v>
      </c>
      <c r="Q12" s="391">
        <v>2</v>
      </c>
      <c r="R12" s="391">
        <v>486</v>
      </c>
      <c r="S12" s="391">
        <v>263</v>
      </c>
      <c r="T12" s="391">
        <v>14</v>
      </c>
      <c r="U12" s="391">
        <v>51</v>
      </c>
      <c r="V12" s="391">
        <v>18</v>
      </c>
      <c r="W12" s="391">
        <v>3637</v>
      </c>
      <c r="X12" s="391">
        <v>314</v>
      </c>
      <c r="Y12" s="391">
        <v>17149</v>
      </c>
      <c r="Z12" s="391">
        <v>0</v>
      </c>
      <c r="AA12" s="391">
        <v>6</v>
      </c>
      <c r="AB12" s="391">
        <v>0</v>
      </c>
      <c r="AC12" s="391">
        <v>1362</v>
      </c>
      <c r="AD12" s="391">
        <v>23</v>
      </c>
      <c r="AE12" s="391">
        <v>1624</v>
      </c>
      <c r="AF12" s="391">
        <v>60</v>
      </c>
      <c r="AG12" s="391">
        <v>1041</v>
      </c>
      <c r="AH12" s="391">
        <v>3</v>
      </c>
      <c r="AI12" s="391">
        <v>458</v>
      </c>
      <c r="AJ12" s="391">
        <v>62</v>
      </c>
      <c r="AK12" s="391">
        <v>2734</v>
      </c>
      <c r="AL12" s="391">
        <v>65</v>
      </c>
      <c r="AM12" s="391">
        <v>614</v>
      </c>
      <c r="AN12" s="391">
        <v>813</v>
      </c>
      <c r="AO12" s="391">
        <v>0</v>
      </c>
      <c r="AP12" s="391">
        <v>0</v>
      </c>
      <c r="AQ12" s="391">
        <v>4</v>
      </c>
      <c r="AR12" s="391">
        <v>0</v>
      </c>
      <c r="AS12" s="391">
        <v>1</v>
      </c>
      <c r="AT12" s="391">
        <v>0</v>
      </c>
      <c r="AU12" s="391">
        <v>446</v>
      </c>
      <c r="AV12" s="391">
        <v>286</v>
      </c>
      <c r="AW12" s="391">
        <v>14</v>
      </c>
      <c r="AX12" s="391">
        <v>3</v>
      </c>
      <c r="AY12" s="391">
        <v>2</v>
      </c>
      <c r="AZ12" s="391">
        <v>0</v>
      </c>
      <c r="BA12" s="391">
        <v>0</v>
      </c>
      <c r="BB12" s="391">
        <v>57</v>
      </c>
      <c r="BC12" s="391">
        <v>5</v>
      </c>
      <c r="BD12" s="391">
        <v>67</v>
      </c>
      <c r="BE12" s="391">
        <v>15</v>
      </c>
      <c r="BF12" s="391">
        <v>97</v>
      </c>
      <c r="BG12" s="284"/>
      <c r="BI12" s="30"/>
      <c r="BJ12" s="27"/>
    </row>
    <row r="13" spans="1:62" s="14" customFormat="1" ht="20.25" customHeight="1" x14ac:dyDescent="0.15">
      <c r="A13" s="230"/>
      <c r="B13" s="221" t="s">
        <v>389</v>
      </c>
      <c r="C13" s="391">
        <v>23836</v>
      </c>
      <c r="D13" s="391">
        <v>24</v>
      </c>
      <c r="E13" s="391">
        <v>93</v>
      </c>
      <c r="F13" s="391">
        <v>9</v>
      </c>
      <c r="G13" s="391">
        <v>0</v>
      </c>
      <c r="H13" s="391">
        <v>18</v>
      </c>
      <c r="I13" s="391">
        <v>0</v>
      </c>
      <c r="J13" s="391">
        <v>0</v>
      </c>
      <c r="K13" s="391">
        <v>3</v>
      </c>
      <c r="L13" s="391">
        <v>0</v>
      </c>
      <c r="M13" s="391">
        <v>7</v>
      </c>
      <c r="N13" s="391">
        <v>0</v>
      </c>
      <c r="O13" s="391">
        <v>3</v>
      </c>
      <c r="P13" s="391">
        <v>2</v>
      </c>
      <c r="Q13" s="391">
        <v>37</v>
      </c>
      <c r="R13" s="391">
        <v>590</v>
      </c>
      <c r="S13" s="391">
        <v>520</v>
      </c>
      <c r="T13" s="391">
        <v>0</v>
      </c>
      <c r="U13" s="391">
        <v>1523</v>
      </c>
      <c r="V13" s="391">
        <v>82</v>
      </c>
      <c r="W13" s="391">
        <v>1612</v>
      </c>
      <c r="X13" s="391">
        <v>616</v>
      </c>
      <c r="Y13" s="391">
        <v>8537</v>
      </c>
      <c r="Z13" s="391">
        <v>1</v>
      </c>
      <c r="AA13" s="391">
        <v>8</v>
      </c>
      <c r="AB13" s="391">
        <v>13</v>
      </c>
      <c r="AC13" s="391">
        <v>1360</v>
      </c>
      <c r="AD13" s="391">
        <v>30</v>
      </c>
      <c r="AE13" s="391">
        <v>4781</v>
      </c>
      <c r="AF13" s="391">
        <v>4</v>
      </c>
      <c r="AG13" s="391">
        <v>1157</v>
      </c>
      <c r="AH13" s="391">
        <v>1</v>
      </c>
      <c r="AI13" s="391">
        <v>3499</v>
      </c>
      <c r="AJ13" s="391">
        <v>120</v>
      </c>
      <c r="AK13" s="391">
        <v>1042</v>
      </c>
      <c r="AL13" s="391">
        <v>55</v>
      </c>
      <c r="AM13" s="391">
        <v>472</v>
      </c>
      <c r="AN13" s="391">
        <v>181</v>
      </c>
      <c r="AO13" s="391">
        <v>0</v>
      </c>
      <c r="AP13" s="391">
        <v>0</v>
      </c>
      <c r="AQ13" s="391">
        <v>25</v>
      </c>
      <c r="AR13" s="391">
        <v>0</v>
      </c>
      <c r="AS13" s="391">
        <v>0</v>
      </c>
      <c r="AT13" s="391">
        <v>0</v>
      </c>
      <c r="AU13" s="391">
        <v>11</v>
      </c>
      <c r="AV13" s="391">
        <v>4</v>
      </c>
      <c r="AW13" s="391">
        <v>9</v>
      </c>
      <c r="AX13" s="391">
        <v>1</v>
      </c>
      <c r="AY13" s="391">
        <v>2</v>
      </c>
      <c r="AZ13" s="391">
        <v>0</v>
      </c>
      <c r="BA13" s="391">
        <v>0</v>
      </c>
      <c r="BB13" s="391">
        <v>129</v>
      </c>
      <c r="BC13" s="391">
        <v>161</v>
      </c>
      <c r="BD13" s="391">
        <v>495</v>
      </c>
      <c r="BE13" s="391">
        <v>94</v>
      </c>
      <c r="BF13" s="391">
        <v>1467</v>
      </c>
      <c r="BG13" s="30"/>
      <c r="BI13" s="30"/>
      <c r="BJ13" s="27"/>
    </row>
    <row r="14" spans="1:62" s="14" customFormat="1" ht="20.25" customHeight="1" x14ac:dyDescent="0.15">
      <c r="A14" s="230"/>
      <c r="B14" s="221" t="s">
        <v>390</v>
      </c>
      <c r="C14" s="391">
        <v>22572</v>
      </c>
      <c r="D14" s="391">
        <v>75</v>
      </c>
      <c r="E14" s="391">
        <v>121</v>
      </c>
      <c r="F14" s="391">
        <v>44</v>
      </c>
      <c r="G14" s="391">
        <v>5</v>
      </c>
      <c r="H14" s="391">
        <v>45</v>
      </c>
      <c r="I14" s="391">
        <v>8</v>
      </c>
      <c r="J14" s="391">
        <v>5</v>
      </c>
      <c r="K14" s="391">
        <v>34</v>
      </c>
      <c r="L14" s="391">
        <v>12</v>
      </c>
      <c r="M14" s="391">
        <v>135</v>
      </c>
      <c r="N14" s="391">
        <v>1</v>
      </c>
      <c r="O14" s="391">
        <v>4</v>
      </c>
      <c r="P14" s="391">
        <v>12</v>
      </c>
      <c r="Q14" s="391">
        <v>13</v>
      </c>
      <c r="R14" s="391">
        <v>1592</v>
      </c>
      <c r="S14" s="391">
        <v>323</v>
      </c>
      <c r="T14" s="391">
        <v>0</v>
      </c>
      <c r="U14" s="391">
        <v>979</v>
      </c>
      <c r="V14" s="391">
        <v>5</v>
      </c>
      <c r="W14" s="391">
        <v>5</v>
      </c>
      <c r="X14" s="391">
        <v>0</v>
      </c>
      <c r="Y14" s="391">
        <v>0</v>
      </c>
      <c r="Z14" s="391">
        <v>0</v>
      </c>
      <c r="AA14" s="391">
        <v>0</v>
      </c>
      <c r="AB14" s="391">
        <v>0</v>
      </c>
      <c r="AC14" s="391">
        <v>0</v>
      </c>
      <c r="AD14" s="391">
        <v>41</v>
      </c>
      <c r="AE14" s="391">
        <v>11264</v>
      </c>
      <c r="AF14" s="391">
        <v>22</v>
      </c>
      <c r="AG14" s="391">
        <v>9068</v>
      </c>
      <c r="AH14" s="391">
        <v>11</v>
      </c>
      <c r="AI14" s="391">
        <v>1928</v>
      </c>
      <c r="AJ14" s="391">
        <v>235</v>
      </c>
      <c r="AK14" s="391">
        <v>6563</v>
      </c>
      <c r="AL14" s="391">
        <v>12</v>
      </c>
      <c r="AM14" s="391">
        <v>734</v>
      </c>
      <c r="AN14" s="391">
        <v>24</v>
      </c>
      <c r="AO14" s="391">
        <v>0</v>
      </c>
      <c r="AP14" s="391">
        <v>0</v>
      </c>
      <c r="AQ14" s="391">
        <v>0</v>
      </c>
      <c r="AR14" s="391">
        <v>0</v>
      </c>
      <c r="AS14" s="391">
        <v>0</v>
      </c>
      <c r="AT14" s="391">
        <v>0</v>
      </c>
      <c r="AU14" s="391">
        <v>4</v>
      </c>
      <c r="AV14" s="391">
        <v>0</v>
      </c>
      <c r="AW14" s="391">
        <v>0</v>
      </c>
      <c r="AX14" s="391">
        <v>0</v>
      </c>
      <c r="AY14" s="391">
        <v>4</v>
      </c>
      <c r="AZ14" s="391">
        <v>1</v>
      </c>
      <c r="BA14" s="391">
        <v>0</v>
      </c>
      <c r="BB14" s="391">
        <v>15</v>
      </c>
      <c r="BC14" s="391">
        <v>219</v>
      </c>
      <c r="BD14" s="391">
        <v>211</v>
      </c>
      <c r="BE14" s="391">
        <v>43</v>
      </c>
      <c r="BF14" s="391">
        <v>43</v>
      </c>
      <c r="BG14" s="30"/>
      <c r="BI14" s="30"/>
      <c r="BJ14" s="27"/>
    </row>
    <row r="15" spans="1:62" s="14" customFormat="1" ht="20.25" customHeight="1" x14ac:dyDescent="0.15">
      <c r="A15" s="230"/>
      <c r="B15" s="221" t="s">
        <v>391</v>
      </c>
      <c r="C15" s="391">
        <v>11027</v>
      </c>
      <c r="D15" s="391">
        <v>5</v>
      </c>
      <c r="E15" s="391">
        <v>1</v>
      </c>
      <c r="F15" s="391">
        <v>4</v>
      </c>
      <c r="G15" s="391">
        <v>0</v>
      </c>
      <c r="H15" s="391">
        <v>3</v>
      </c>
      <c r="I15" s="391">
        <v>0</v>
      </c>
      <c r="J15" s="391">
        <v>0</v>
      </c>
      <c r="K15" s="391">
        <v>1</v>
      </c>
      <c r="L15" s="391">
        <v>0</v>
      </c>
      <c r="M15" s="391">
        <v>3</v>
      </c>
      <c r="N15" s="391">
        <v>0</v>
      </c>
      <c r="O15" s="391">
        <v>0</v>
      </c>
      <c r="P15" s="391">
        <v>2</v>
      </c>
      <c r="Q15" s="391">
        <v>0</v>
      </c>
      <c r="R15" s="391">
        <v>822</v>
      </c>
      <c r="S15" s="391">
        <v>32</v>
      </c>
      <c r="T15" s="391">
        <v>0</v>
      </c>
      <c r="U15" s="391">
        <v>0</v>
      </c>
      <c r="V15" s="391">
        <v>23</v>
      </c>
      <c r="W15" s="391">
        <v>530</v>
      </c>
      <c r="X15" s="391">
        <v>11</v>
      </c>
      <c r="Y15" s="391">
        <v>6460</v>
      </c>
      <c r="Z15" s="391">
        <v>0</v>
      </c>
      <c r="AA15" s="391">
        <v>2</v>
      </c>
      <c r="AB15" s="391">
        <v>2</v>
      </c>
      <c r="AC15" s="391">
        <v>136</v>
      </c>
      <c r="AD15" s="391">
        <v>4</v>
      </c>
      <c r="AE15" s="391">
        <v>138</v>
      </c>
      <c r="AF15" s="391">
        <v>0</v>
      </c>
      <c r="AG15" s="391">
        <v>82</v>
      </c>
      <c r="AH15" s="391">
        <v>0</v>
      </c>
      <c r="AI15" s="391">
        <v>49</v>
      </c>
      <c r="AJ15" s="391">
        <v>7</v>
      </c>
      <c r="AK15" s="391">
        <v>2523</v>
      </c>
      <c r="AL15" s="391">
        <v>8</v>
      </c>
      <c r="AM15" s="391">
        <v>201</v>
      </c>
      <c r="AN15" s="391">
        <v>30</v>
      </c>
      <c r="AO15" s="391">
        <v>0</v>
      </c>
      <c r="AP15" s="391">
        <v>0</v>
      </c>
      <c r="AQ15" s="391">
        <v>0</v>
      </c>
      <c r="AR15" s="391">
        <v>0</v>
      </c>
      <c r="AS15" s="391">
        <v>0</v>
      </c>
      <c r="AT15" s="391">
        <v>0</v>
      </c>
      <c r="AU15" s="391">
        <v>0</v>
      </c>
      <c r="AV15" s="391">
        <v>0</v>
      </c>
      <c r="AW15" s="391">
        <v>0</v>
      </c>
      <c r="AX15" s="391">
        <v>0</v>
      </c>
      <c r="AY15" s="391">
        <v>2</v>
      </c>
      <c r="AZ15" s="391">
        <v>1</v>
      </c>
      <c r="BA15" s="391">
        <v>3</v>
      </c>
      <c r="BB15" s="391">
        <v>24</v>
      </c>
      <c r="BC15" s="391">
        <v>13</v>
      </c>
      <c r="BD15" s="391">
        <v>14</v>
      </c>
      <c r="BE15" s="391">
        <v>7</v>
      </c>
      <c r="BF15" s="391">
        <v>52</v>
      </c>
      <c r="BG15" s="30"/>
      <c r="BI15" s="30"/>
      <c r="BJ15" s="27"/>
    </row>
    <row r="16" spans="1:62" s="14" customFormat="1" ht="20.25" customHeight="1" x14ac:dyDescent="0.15">
      <c r="A16" s="230"/>
      <c r="B16" s="221" t="s">
        <v>392</v>
      </c>
      <c r="C16" s="391">
        <v>9601</v>
      </c>
      <c r="D16" s="391">
        <v>26</v>
      </c>
      <c r="E16" s="391">
        <v>141</v>
      </c>
      <c r="F16" s="391">
        <v>29</v>
      </c>
      <c r="G16" s="391">
        <v>1</v>
      </c>
      <c r="H16" s="391">
        <v>49</v>
      </c>
      <c r="I16" s="391">
        <v>0</v>
      </c>
      <c r="J16" s="391">
        <v>2</v>
      </c>
      <c r="K16" s="391">
        <v>4</v>
      </c>
      <c r="L16" s="391">
        <v>0</v>
      </c>
      <c r="M16" s="391">
        <v>10</v>
      </c>
      <c r="N16" s="391">
        <v>0</v>
      </c>
      <c r="O16" s="391">
        <v>0</v>
      </c>
      <c r="P16" s="391">
        <v>7</v>
      </c>
      <c r="Q16" s="391">
        <v>0</v>
      </c>
      <c r="R16" s="391">
        <v>174</v>
      </c>
      <c r="S16" s="391">
        <v>293</v>
      </c>
      <c r="T16" s="391">
        <v>0</v>
      </c>
      <c r="U16" s="391">
        <v>94</v>
      </c>
      <c r="V16" s="391">
        <v>76</v>
      </c>
      <c r="W16" s="391">
        <v>233</v>
      </c>
      <c r="X16" s="391">
        <v>201</v>
      </c>
      <c r="Y16" s="391">
        <v>2381</v>
      </c>
      <c r="Z16" s="391">
        <v>3</v>
      </c>
      <c r="AA16" s="391">
        <v>0</v>
      </c>
      <c r="AB16" s="391">
        <v>0</v>
      </c>
      <c r="AC16" s="391">
        <v>320</v>
      </c>
      <c r="AD16" s="391">
        <v>30</v>
      </c>
      <c r="AE16" s="391">
        <v>3253</v>
      </c>
      <c r="AF16" s="391">
        <v>58</v>
      </c>
      <c r="AG16" s="391">
        <v>2558</v>
      </c>
      <c r="AH16" s="391">
        <v>4</v>
      </c>
      <c r="AI16" s="391">
        <v>612</v>
      </c>
      <c r="AJ16" s="391">
        <v>21</v>
      </c>
      <c r="AK16" s="391">
        <v>1680</v>
      </c>
      <c r="AL16" s="391">
        <v>55</v>
      </c>
      <c r="AM16" s="391">
        <v>94</v>
      </c>
      <c r="AN16" s="391">
        <v>17</v>
      </c>
      <c r="AO16" s="391">
        <v>0</v>
      </c>
      <c r="AP16" s="391">
        <v>0</v>
      </c>
      <c r="AQ16" s="391">
        <v>1</v>
      </c>
      <c r="AR16" s="391">
        <v>0</v>
      </c>
      <c r="AS16" s="391">
        <v>0</v>
      </c>
      <c r="AT16" s="391">
        <v>0</v>
      </c>
      <c r="AU16" s="391">
        <v>4</v>
      </c>
      <c r="AV16" s="391">
        <v>0</v>
      </c>
      <c r="AW16" s="391">
        <v>0</v>
      </c>
      <c r="AX16" s="391">
        <v>0</v>
      </c>
      <c r="AY16" s="391">
        <v>2</v>
      </c>
      <c r="AZ16" s="391">
        <v>0</v>
      </c>
      <c r="BA16" s="391">
        <v>0</v>
      </c>
      <c r="BB16" s="391">
        <v>10</v>
      </c>
      <c r="BC16" s="391">
        <v>68</v>
      </c>
      <c r="BD16" s="391">
        <v>275</v>
      </c>
      <c r="BE16" s="391">
        <v>21</v>
      </c>
      <c r="BF16" s="391">
        <v>64</v>
      </c>
      <c r="BG16" s="30"/>
      <c r="BI16" s="30"/>
      <c r="BJ16" s="27"/>
    </row>
    <row r="17" spans="1:62" s="14" customFormat="1" ht="20.25" customHeight="1" x14ac:dyDescent="0.15">
      <c r="A17" s="230"/>
      <c r="B17" s="221" t="s">
        <v>393</v>
      </c>
      <c r="C17" s="391">
        <v>8425</v>
      </c>
      <c r="D17" s="391">
        <v>44</v>
      </c>
      <c r="E17" s="391">
        <v>150</v>
      </c>
      <c r="F17" s="391">
        <v>119</v>
      </c>
      <c r="G17" s="391">
        <v>0</v>
      </c>
      <c r="H17" s="391">
        <v>5</v>
      </c>
      <c r="I17" s="391">
        <v>0</v>
      </c>
      <c r="J17" s="391">
        <v>1</v>
      </c>
      <c r="K17" s="391">
        <v>53</v>
      </c>
      <c r="L17" s="391">
        <v>0</v>
      </c>
      <c r="M17" s="391">
        <v>20</v>
      </c>
      <c r="N17" s="391">
        <v>0</v>
      </c>
      <c r="O17" s="391">
        <v>0</v>
      </c>
      <c r="P17" s="391">
        <v>31</v>
      </c>
      <c r="Q17" s="391">
        <v>7</v>
      </c>
      <c r="R17" s="391">
        <v>1647</v>
      </c>
      <c r="S17" s="391">
        <v>165</v>
      </c>
      <c r="T17" s="391">
        <v>0</v>
      </c>
      <c r="U17" s="391">
        <v>3</v>
      </c>
      <c r="V17" s="391">
        <v>590</v>
      </c>
      <c r="W17" s="391">
        <v>21</v>
      </c>
      <c r="X17" s="391">
        <v>6</v>
      </c>
      <c r="Y17" s="391">
        <v>144</v>
      </c>
      <c r="Z17" s="391">
        <v>0</v>
      </c>
      <c r="AA17" s="391">
        <v>0</v>
      </c>
      <c r="AB17" s="391">
        <v>0</v>
      </c>
      <c r="AC17" s="391">
        <v>0</v>
      </c>
      <c r="AD17" s="391">
        <v>32</v>
      </c>
      <c r="AE17" s="391">
        <v>2098</v>
      </c>
      <c r="AF17" s="391">
        <v>0</v>
      </c>
      <c r="AG17" s="391">
        <v>1699</v>
      </c>
      <c r="AH17" s="391">
        <v>2</v>
      </c>
      <c r="AI17" s="391">
        <v>377</v>
      </c>
      <c r="AJ17" s="391">
        <v>20</v>
      </c>
      <c r="AK17" s="391">
        <v>809</v>
      </c>
      <c r="AL17" s="391">
        <v>15</v>
      </c>
      <c r="AM17" s="391">
        <v>2254</v>
      </c>
      <c r="AN17" s="391">
        <v>73</v>
      </c>
      <c r="AO17" s="391">
        <v>0</v>
      </c>
      <c r="AP17" s="391">
        <v>0</v>
      </c>
      <c r="AQ17" s="391">
        <v>3</v>
      </c>
      <c r="AR17" s="391">
        <v>0</v>
      </c>
      <c r="AS17" s="391">
        <v>0</v>
      </c>
      <c r="AT17" s="391">
        <v>0</v>
      </c>
      <c r="AU17" s="391">
        <v>2</v>
      </c>
      <c r="AV17" s="391">
        <v>0</v>
      </c>
      <c r="AW17" s="391">
        <v>0</v>
      </c>
      <c r="AX17" s="391">
        <v>0</v>
      </c>
      <c r="AY17" s="391">
        <v>57</v>
      </c>
      <c r="AZ17" s="391">
        <v>0</v>
      </c>
      <c r="BA17" s="391">
        <v>0</v>
      </c>
      <c r="BB17" s="391">
        <v>11</v>
      </c>
      <c r="BC17" s="391">
        <v>30</v>
      </c>
      <c r="BD17" s="391">
        <v>31</v>
      </c>
      <c r="BE17" s="391">
        <v>34</v>
      </c>
      <c r="BF17" s="391">
        <v>43</v>
      </c>
      <c r="BG17" s="30"/>
      <c r="BI17" s="30"/>
      <c r="BJ17" s="27"/>
    </row>
    <row r="18" spans="1:62" s="14" customFormat="1" ht="20.25" customHeight="1" x14ac:dyDescent="0.15">
      <c r="A18" s="230"/>
      <c r="B18" s="221" t="s">
        <v>394</v>
      </c>
      <c r="C18" s="391">
        <v>7745</v>
      </c>
      <c r="D18" s="391">
        <v>0</v>
      </c>
      <c r="E18" s="391">
        <v>1</v>
      </c>
      <c r="F18" s="391">
        <v>35</v>
      </c>
      <c r="G18" s="391">
        <v>1</v>
      </c>
      <c r="H18" s="391">
        <v>12</v>
      </c>
      <c r="I18" s="391">
        <v>0</v>
      </c>
      <c r="J18" s="391">
        <v>3</v>
      </c>
      <c r="K18" s="391">
        <v>48</v>
      </c>
      <c r="L18" s="391">
        <v>5</v>
      </c>
      <c r="M18" s="391">
        <v>101</v>
      </c>
      <c r="N18" s="391">
        <v>0</v>
      </c>
      <c r="O18" s="391">
        <v>11</v>
      </c>
      <c r="P18" s="391">
        <v>11</v>
      </c>
      <c r="Q18" s="391">
        <v>7</v>
      </c>
      <c r="R18" s="391">
        <v>536</v>
      </c>
      <c r="S18" s="391">
        <v>190</v>
      </c>
      <c r="T18" s="391">
        <v>0</v>
      </c>
      <c r="U18" s="391">
        <v>9</v>
      </c>
      <c r="V18" s="391">
        <v>4</v>
      </c>
      <c r="W18" s="391">
        <v>7</v>
      </c>
      <c r="X18" s="391">
        <v>0</v>
      </c>
      <c r="Y18" s="391">
        <v>0</v>
      </c>
      <c r="Z18" s="391">
        <v>0</v>
      </c>
      <c r="AA18" s="391">
        <v>0</v>
      </c>
      <c r="AB18" s="391">
        <v>0</v>
      </c>
      <c r="AC18" s="391">
        <v>0</v>
      </c>
      <c r="AD18" s="391">
        <v>47</v>
      </c>
      <c r="AE18" s="391">
        <v>3198</v>
      </c>
      <c r="AF18" s="391">
        <v>0</v>
      </c>
      <c r="AG18" s="391">
        <v>2621</v>
      </c>
      <c r="AH18" s="391">
        <v>1</v>
      </c>
      <c r="AI18" s="391">
        <v>533</v>
      </c>
      <c r="AJ18" s="391">
        <v>43</v>
      </c>
      <c r="AK18" s="391">
        <v>2706</v>
      </c>
      <c r="AL18" s="391">
        <v>1</v>
      </c>
      <c r="AM18" s="391">
        <v>347</v>
      </c>
      <c r="AN18" s="391">
        <v>96</v>
      </c>
      <c r="AO18" s="391">
        <v>0</v>
      </c>
      <c r="AP18" s="391">
        <v>0</v>
      </c>
      <c r="AQ18" s="391">
        <v>1</v>
      </c>
      <c r="AR18" s="391">
        <v>0</v>
      </c>
      <c r="AS18" s="391">
        <v>0</v>
      </c>
      <c r="AT18" s="391">
        <v>0</v>
      </c>
      <c r="AU18" s="391">
        <v>60</v>
      </c>
      <c r="AV18" s="391">
        <v>0</v>
      </c>
      <c r="AW18" s="391">
        <v>0</v>
      </c>
      <c r="AX18" s="391">
        <v>0</v>
      </c>
      <c r="AY18" s="391">
        <v>8</v>
      </c>
      <c r="AZ18" s="391">
        <v>1</v>
      </c>
      <c r="BA18" s="391">
        <v>0</v>
      </c>
      <c r="BB18" s="391">
        <v>26</v>
      </c>
      <c r="BC18" s="391">
        <v>142</v>
      </c>
      <c r="BD18" s="391">
        <v>170</v>
      </c>
      <c r="BE18" s="391">
        <v>16</v>
      </c>
      <c r="BF18" s="391">
        <v>41</v>
      </c>
      <c r="BG18" s="30"/>
      <c r="BI18" s="30"/>
      <c r="BJ18" s="27"/>
    </row>
    <row r="19" spans="1:62" s="14" customFormat="1" ht="20.25" customHeight="1" x14ac:dyDescent="0.15">
      <c r="A19" s="230"/>
      <c r="B19" s="221" t="s">
        <v>333</v>
      </c>
      <c r="C19" s="391">
        <v>35009</v>
      </c>
      <c r="D19" s="391">
        <v>189</v>
      </c>
      <c r="E19" s="391">
        <v>296</v>
      </c>
      <c r="F19" s="391">
        <v>118</v>
      </c>
      <c r="G19" s="391">
        <v>0</v>
      </c>
      <c r="H19" s="391">
        <v>75</v>
      </c>
      <c r="I19" s="391">
        <v>0</v>
      </c>
      <c r="J19" s="391">
        <v>1</v>
      </c>
      <c r="K19" s="391">
        <v>45</v>
      </c>
      <c r="L19" s="391">
        <v>18</v>
      </c>
      <c r="M19" s="391">
        <v>375</v>
      </c>
      <c r="N19" s="391">
        <v>0</v>
      </c>
      <c r="O19" s="391">
        <v>0</v>
      </c>
      <c r="P19" s="391">
        <v>11</v>
      </c>
      <c r="Q19" s="391">
        <v>16</v>
      </c>
      <c r="R19" s="391">
        <v>2591</v>
      </c>
      <c r="S19" s="391">
        <v>551</v>
      </c>
      <c r="T19" s="391">
        <v>1</v>
      </c>
      <c r="U19" s="391">
        <v>51</v>
      </c>
      <c r="V19" s="391">
        <v>104</v>
      </c>
      <c r="W19" s="391">
        <v>501</v>
      </c>
      <c r="X19" s="391">
        <v>34</v>
      </c>
      <c r="Y19" s="391">
        <v>5776</v>
      </c>
      <c r="Z19" s="391">
        <v>0</v>
      </c>
      <c r="AA19" s="391">
        <v>2</v>
      </c>
      <c r="AB19" s="391">
        <v>0</v>
      </c>
      <c r="AC19" s="391">
        <v>285</v>
      </c>
      <c r="AD19" s="391">
        <v>73</v>
      </c>
      <c r="AE19" s="391">
        <v>8510</v>
      </c>
      <c r="AF19" s="391">
        <v>54</v>
      </c>
      <c r="AG19" s="391">
        <v>6698</v>
      </c>
      <c r="AH19" s="391">
        <v>4</v>
      </c>
      <c r="AI19" s="391">
        <v>1186</v>
      </c>
      <c r="AJ19" s="391">
        <v>568</v>
      </c>
      <c r="AK19" s="391">
        <v>10288</v>
      </c>
      <c r="AL19" s="391">
        <v>49</v>
      </c>
      <c r="AM19" s="391">
        <v>4301</v>
      </c>
      <c r="AN19" s="391">
        <v>149</v>
      </c>
      <c r="AO19" s="391">
        <v>0</v>
      </c>
      <c r="AP19" s="391">
        <v>0</v>
      </c>
      <c r="AQ19" s="391">
        <v>7</v>
      </c>
      <c r="AR19" s="391">
        <v>0</v>
      </c>
      <c r="AS19" s="391">
        <v>0</v>
      </c>
      <c r="AT19" s="391">
        <v>0</v>
      </c>
      <c r="AU19" s="391">
        <v>21</v>
      </c>
      <c r="AV19" s="391">
        <v>0</v>
      </c>
      <c r="AW19" s="391">
        <v>0</v>
      </c>
      <c r="AX19" s="391">
        <v>0</v>
      </c>
      <c r="AY19" s="391">
        <v>10</v>
      </c>
      <c r="AZ19" s="391">
        <v>0</v>
      </c>
      <c r="BA19" s="391">
        <v>1</v>
      </c>
      <c r="BB19" s="391">
        <v>110</v>
      </c>
      <c r="BC19" s="391">
        <v>88</v>
      </c>
      <c r="BD19" s="391">
        <v>229</v>
      </c>
      <c r="BE19" s="391">
        <v>91</v>
      </c>
      <c r="BF19" s="391">
        <v>191</v>
      </c>
      <c r="BG19" s="30"/>
      <c r="BI19" s="30"/>
      <c r="BJ19" s="27"/>
    </row>
    <row r="20" spans="1:62" s="14" customFormat="1" ht="20.25" customHeight="1" x14ac:dyDescent="0.15">
      <c r="A20" s="486" t="s">
        <v>187</v>
      </c>
      <c r="B20" s="485"/>
      <c r="C20" s="391">
        <v>37541</v>
      </c>
      <c r="D20" s="391">
        <v>318</v>
      </c>
      <c r="E20" s="391">
        <v>503</v>
      </c>
      <c r="F20" s="391">
        <v>357</v>
      </c>
      <c r="G20" s="391">
        <v>27</v>
      </c>
      <c r="H20" s="391">
        <v>31</v>
      </c>
      <c r="I20" s="391">
        <v>5</v>
      </c>
      <c r="J20" s="391">
        <v>8</v>
      </c>
      <c r="K20" s="391">
        <v>126</v>
      </c>
      <c r="L20" s="391">
        <v>13</v>
      </c>
      <c r="M20" s="391">
        <v>169</v>
      </c>
      <c r="N20" s="391">
        <v>0</v>
      </c>
      <c r="O20" s="391">
        <v>0</v>
      </c>
      <c r="P20" s="391">
        <v>62</v>
      </c>
      <c r="Q20" s="391">
        <v>163</v>
      </c>
      <c r="R20" s="391">
        <v>1099</v>
      </c>
      <c r="S20" s="391">
        <v>288</v>
      </c>
      <c r="T20" s="391">
        <v>0</v>
      </c>
      <c r="U20" s="391">
        <v>1100</v>
      </c>
      <c r="V20" s="391">
        <v>175</v>
      </c>
      <c r="W20" s="391">
        <v>5</v>
      </c>
      <c r="X20" s="391">
        <v>30</v>
      </c>
      <c r="Y20" s="391">
        <v>132</v>
      </c>
      <c r="Z20" s="391">
        <v>0</v>
      </c>
      <c r="AA20" s="391">
        <v>0</v>
      </c>
      <c r="AB20" s="391">
        <v>0</v>
      </c>
      <c r="AC20" s="391">
        <v>3</v>
      </c>
      <c r="AD20" s="391">
        <v>291</v>
      </c>
      <c r="AE20" s="391">
        <v>23951</v>
      </c>
      <c r="AF20" s="391">
        <v>8</v>
      </c>
      <c r="AG20" s="391">
        <v>16632</v>
      </c>
      <c r="AH20" s="391">
        <v>31</v>
      </c>
      <c r="AI20" s="391">
        <v>6439</v>
      </c>
      <c r="AJ20" s="391">
        <v>841</v>
      </c>
      <c r="AK20" s="391">
        <v>6522</v>
      </c>
      <c r="AL20" s="391">
        <v>2</v>
      </c>
      <c r="AM20" s="391">
        <v>940</v>
      </c>
      <c r="AN20" s="391">
        <v>494</v>
      </c>
      <c r="AO20" s="391">
        <v>0</v>
      </c>
      <c r="AP20" s="391">
        <v>0</v>
      </c>
      <c r="AQ20" s="391">
        <v>2</v>
      </c>
      <c r="AR20" s="391">
        <v>425</v>
      </c>
      <c r="AS20" s="391">
        <v>3</v>
      </c>
      <c r="AT20" s="391">
        <v>0</v>
      </c>
      <c r="AU20" s="391">
        <v>35</v>
      </c>
      <c r="AV20" s="391">
        <v>0</v>
      </c>
      <c r="AW20" s="391">
        <v>0</v>
      </c>
      <c r="AX20" s="391">
        <v>2</v>
      </c>
      <c r="AY20" s="391">
        <v>9</v>
      </c>
      <c r="AZ20" s="391">
        <v>0</v>
      </c>
      <c r="BA20" s="391">
        <v>0</v>
      </c>
      <c r="BB20" s="391">
        <v>18</v>
      </c>
      <c r="BC20" s="391">
        <v>82</v>
      </c>
      <c r="BD20" s="391">
        <v>581</v>
      </c>
      <c r="BE20" s="391">
        <v>26</v>
      </c>
      <c r="BF20" s="391">
        <v>38</v>
      </c>
      <c r="BG20" s="30"/>
      <c r="BI20" s="30"/>
      <c r="BJ20" s="27"/>
    </row>
    <row r="21" spans="1:62" s="14" customFormat="1" ht="20.25" customHeight="1" x14ac:dyDescent="0.15">
      <c r="A21" s="229"/>
      <c r="B21" s="221" t="s">
        <v>235</v>
      </c>
      <c r="C21" s="391">
        <v>5861</v>
      </c>
      <c r="D21" s="391">
        <v>43</v>
      </c>
      <c r="E21" s="391">
        <v>83</v>
      </c>
      <c r="F21" s="391">
        <v>61</v>
      </c>
      <c r="G21" s="391">
        <v>2</v>
      </c>
      <c r="H21" s="391">
        <v>6</v>
      </c>
      <c r="I21" s="391">
        <v>0</v>
      </c>
      <c r="J21" s="391">
        <v>3</v>
      </c>
      <c r="K21" s="391">
        <v>12</v>
      </c>
      <c r="L21" s="391">
        <v>0</v>
      </c>
      <c r="M21" s="391">
        <v>25</v>
      </c>
      <c r="N21" s="391">
        <v>0</v>
      </c>
      <c r="O21" s="391">
        <v>0</v>
      </c>
      <c r="P21" s="391">
        <v>10</v>
      </c>
      <c r="Q21" s="391">
        <v>0</v>
      </c>
      <c r="R21" s="391">
        <v>100</v>
      </c>
      <c r="S21" s="391">
        <v>71</v>
      </c>
      <c r="T21" s="391">
        <v>0</v>
      </c>
      <c r="U21" s="391">
        <v>75</v>
      </c>
      <c r="V21" s="391">
        <v>4</v>
      </c>
      <c r="W21" s="391">
        <v>0</v>
      </c>
      <c r="X21" s="391">
        <v>0</v>
      </c>
      <c r="Y21" s="391">
        <v>0</v>
      </c>
      <c r="Z21" s="391">
        <v>0</v>
      </c>
      <c r="AA21" s="391">
        <v>0</v>
      </c>
      <c r="AB21" s="391">
        <v>0</v>
      </c>
      <c r="AC21" s="391">
        <v>0</v>
      </c>
      <c r="AD21" s="391">
        <v>46</v>
      </c>
      <c r="AE21" s="391">
        <v>4228</v>
      </c>
      <c r="AF21" s="391">
        <v>0</v>
      </c>
      <c r="AG21" s="391">
        <v>3273</v>
      </c>
      <c r="AH21" s="391">
        <v>2</v>
      </c>
      <c r="AI21" s="391">
        <v>800</v>
      </c>
      <c r="AJ21" s="391">
        <v>153</v>
      </c>
      <c r="AK21" s="391">
        <v>756</v>
      </c>
      <c r="AL21" s="391">
        <v>0</v>
      </c>
      <c r="AM21" s="391">
        <v>105</v>
      </c>
      <c r="AN21" s="391">
        <v>145</v>
      </c>
      <c r="AO21" s="391">
        <v>0</v>
      </c>
      <c r="AP21" s="391">
        <v>0</v>
      </c>
      <c r="AQ21" s="391">
        <v>0</v>
      </c>
      <c r="AR21" s="391">
        <v>134</v>
      </c>
      <c r="AS21" s="391">
        <v>0</v>
      </c>
      <c r="AT21" s="391">
        <v>0</v>
      </c>
      <c r="AU21" s="391">
        <v>8</v>
      </c>
      <c r="AV21" s="391">
        <v>0</v>
      </c>
      <c r="AW21" s="391">
        <v>0</v>
      </c>
      <c r="AX21" s="391">
        <v>0</v>
      </c>
      <c r="AY21" s="391">
        <v>0</v>
      </c>
      <c r="AZ21" s="391">
        <v>0</v>
      </c>
      <c r="BA21" s="391">
        <v>0</v>
      </c>
      <c r="BB21" s="391">
        <v>3</v>
      </c>
      <c r="BC21" s="391">
        <v>9</v>
      </c>
      <c r="BD21" s="391">
        <v>68</v>
      </c>
      <c r="BE21" s="391">
        <v>3</v>
      </c>
      <c r="BF21" s="391">
        <v>6</v>
      </c>
      <c r="BG21" s="30"/>
      <c r="BI21" s="30"/>
      <c r="BJ21" s="27"/>
    </row>
    <row r="22" spans="1:62" s="14" customFormat="1" ht="20.25" customHeight="1" x14ac:dyDescent="0.15">
      <c r="A22" s="230"/>
      <c r="B22" s="221" t="s">
        <v>236</v>
      </c>
      <c r="C22" s="391">
        <v>5671</v>
      </c>
      <c r="D22" s="391">
        <v>13</v>
      </c>
      <c r="E22" s="391">
        <v>55</v>
      </c>
      <c r="F22" s="391">
        <v>66</v>
      </c>
      <c r="G22" s="391">
        <v>4</v>
      </c>
      <c r="H22" s="391">
        <v>1</v>
      </c>
      <c r="I22" s="391">
        <v>1</v>
      </c>
      <c r="J22" s="391">
        <v>2</v>
      </c>
      <c r="K22" s="391">
        <v>28</v>
      </c>
      <c r="L22" s="391">
        <v>3</v>
      </c>
      <c r="M22" s="391">
        <v>25</v>
      </c>
      <c r="N22" s="391">
        <v>0</v>
      </c>
      <c r="O22" s="391">
        <v>0</v>
      </c>
      <c r="P22" s="391">
        <v>18</v>
      </c>
      <c r="Q22" s="391">
        <v>1</v>
      </c>
      <c r="R22" s="391">
        <v>202</v>
      </c>
      <c r="S22" s="391">
        <v>45</v>
      </c>
      <c r="T22" s="391">
        <v>0</v>
      </c>
      <c r="U22" s="391">
        <v>97</v>
      </c>
      <c r="V22" s="391">
        <v>4</v>
      </c>
      <c r="W22" s="391">
        <v>0</v>
      </c>
      <c r="X22" s="391">
        <v>0</v>
      </c>
      <c r="Y22" s="391">
        <v>0</v>
      </c>
      <c r="Z22" s="391">
        <v>0</v>
      </c>
      <c r="AA22" s="391">
        <v>0</v>
      </c>
      <c r="AB22" s="391">
        <v>0</v>
      </c>
      <c r="AC22" s="391">
        <v>0</v>
      </c>
      <c r="AD22" s="391">
        <v>76</v>
      </c>
      <c r="AE22" s="391">
        <v>3514</v>
      </c>
      <c r="AF22" s="391">
        <v>0</v>
      </c>
      <c r="AG22" s="391">
        <v>2463</v>
      </c>
      <c r="AH22" s="391">
        <v>1</v>
      </c>
      <c r="AI22" s="391">
        <v>968</v>
      </c>
      <c r="AJ22" s="391">
        <v>82</v>
      </c>
      <c r="AK22" s="391">
        <v>1117</v>
      </c>
      <c r="AL22" s="391">
        <v>0</v>
      </c>
      <c r="AM22" s="391">
        <v>135</v>
      </c>
      <c r="AN22" s="391">
        <v>140</v>
      </c>
      <c r="AO22" s="391">
        <v>0</v>
      </c>
      <c r="AP22" s="391">
        <v>0</v>
      </c>
      <c r="AQ22" s="391">
        <v>1</v>
      </c>
      <c r="AR22" s="391">
        <v>117</v>
      </c>
      <c r="AS22" s="391">
        <v>0</v>
      </c>
      <c r="AT22" s="391">
        <v>0</v>
      </c>
      <c r="AU22" s="391">
        <v>20</v>
      </c>
      <c r="AV22" s="391">
        <v>0</v>
      </c>
      <c r="AW22" s="391">
        <v>0</v>
      </c>
      <c r="AX22" s="391">
        <v>0</v>
      </c>
      <c r="AY22" s="391">
        <v>0</v>
      </c>
      <c r="AZ22" s="391">
        <v>0</v>
      </c>
      <c r="BA22" s="391">
        <v>0</v>
      </c>
      <c r="BB22" s="391">
        <v>2</v>
      </c>
      <c r="BC22" s="391">
        <v>7</v>
      </c>
      <c r="BD22" s="391">
        <v>112</v>
      </c>
      <c r="BE22" s="391">
        <v>4</v>
      </c>
      <c r="BF22" s="391">
        <v>1</v>
      </c>
      <c r="BG22" s="285"/>
      <c r="BI22" s="30"/>
      <c r="BJ22" s="27"/>
    </row>
    <row r="23" spans="1:62" s="14" customFormat="1" ht="20.25" customHeight="1" x14ac:dyDescent="0.15">
      <c r="A23" s="230"/>
      <c r="B23" s="221" t="s">
        <v>237</v>
      </c>
      <c r="C23" s="391">
        <v>5297</v>
      </c>
      <c r="D23" s="391">
        <v>22</v>
      </c>
      <c r="E23" s="391">
        <v>90</v>
      </c>
      <c r="F23" s="391">
        <v>80</v>
      </c>
      <c r="G23" s="391">
        <v>0</v>
      </c>
      <c r="H23" s="391">
        <v>8</v>
      </c>
      <c r="I23" s="391">
        <v>2</v>
      </c>
      <c r="J23" s="391">
        <v>0</v>
      </c>
      <c r="K23" s="391">
        <v>28</v>
      </c>
      <c r="L23" s="391">
        <v>1</v>
      </c>
      <c r="M23" s="391">
        <v>26</v>
      </c>
      <c r="N23" s="391">
        <v>0</v>
      </c>
      <c r="O23" s="391">
        <v>0</v>
      </c>
      <c r="P23" s="391">
        <v>6</v>
      </c>
      <c r="Q23" s="391">
        <v>146</v>
      </c>
      <c r="R23" s="391">
        <v>249</v>
      </c>
      <c r="S23" s="391">
        <v>53</v>
      </c>
      <c r="T23" s="391">
        <v>0</v>
      </c>
      <c r="U23" s="391">
        <v>214</v>
      </c>
      <c r="V23" s="391">
        <v>8</v>
      </c>
      <c r="W23" s="391">
        <v>0</v>
      </c>
      <c r="X23" s="391">
        <v>0</v>
      </c>
      <c r="Y23" s="391">
        <v>0</v>
      </c>
      <c r="Z23" s="391">
        <v>0</v>
      </c>
      <c r="AA23" s="391">
        <v>0</v>
      </c>
      <c r="AB23" s="391">
        <v>0</v>
      </c>
      <c r="AC23" s="391">
        <v>0</v>
      </c>
      <c r="AD23" s="391">
        <v>16</v>
      </c>
      <c r="AE23" s="391">
        <v>3597</v>
      </c>
      <c r="AF23" s="391">
        <v>1</v>
      </c>
      <c r="AG23" s="391">
        <v>2539</v>
      </c>
      <c r="AH23" s="391">
        <v>2</v>
      </c>
      <c r="AI23" s="391">
        <v>939</v>
      </c>
      <c r="AJ23" s="391">
        <v>116</v>
      </c>
      <c r="AK23" s="391">
        <v>420</v>
      </c>
      <c r="AL23" s="391">
        <v>0</v>
      </c>
      <c r="AM23" s="391">
        <v>119</v>
      </c>
      <c r="AN23" s="391">
        <v>70</v>
      </c>
      <c r="AO23" s="391">
        <v>0</v>
      </c>
      <c r="AP23" s="391">
        <v>0</v>
      </c>
      <c r="AQ23" s="391">
        <v>0</v>
      </c>
      <c r="AR23" s="391">
        <v>58</v>
      </c>
      <c r="AS23" s="391">
        <v>0</v>
      </c>
      <c r="AT23" s="391">
        <v>0</v>
      </c>
      <c r="AU23" s="391">
        <v>4</v>
      </c>
      <c r="AV23" s="391">
        <v>0</v>
      </c>
      <c r="AW23" s="391">
        <v>0</v>
      </c>
      <c r="AX23" s="391">
        <v>0</v>
      </c>
      <c r="AY23" s="391">
        <v>3</v>
      </c>
      <c r="AZ23" s="391">
        <v>0</v>
      </c>
      <c r="BA23" s="391">
        <v>0</v>
      </c>
      <c r="BB23" s="391">
        <v>5</v>
      </c>
      <c r="BC23" s="391">
        <v>26</v>
      </c>
      <c r="BD23" s="391">
        <v>108</v>
      </c>
      <c r="BE23" s="391">
        <v>2</v>
      </c>
      <c r="BF23" s="391">
        <v>6</v>
      </c>
      <c r="BI23" s="30"/>
      <c r="BJ23" s="27"/>
    </row>
    <row r="24" spans="1:62" s="14" customFormat="1" ht="20.25" customHeight="1" x14ac:dyDescent="0.15">
      <c r="A24" s="230"/>
      <c r="B24" s="221" t="s">
        <v>234</v>
      </c>
      <c r="C24" s="391">
        <v>2675</v>
      </c>
      <c r="D24" s="391">
        <v>12</v>
      </c>
      <c r="E24" s="391">
        <v>33</v>
      </c>
      <c r="F24" s="391">
        <v>30</v>
      </c>
      <c r="G24" s="391">
        <v>5</v>
      </c>
      <c r="H24" s="391">
        <v>2</v>
      </c>
      <c r="I24" s="391">
        <v>0</v>
      </c>
      <c r="J24" s="391">
        <v>0</v>
      </c>
      <c r="K24" s="391">
        <v>5</v>
      </c>
      <c r="L24" s="391">
        <v>1</v>
      </c>
      <c r="M24" s="391">
        <v>10</v>
      </c>
      <c r="N24" s="391">
        <v>0</v>
      </c>
      <c r="O24" s="391">
        <v>0</v>
      </c>
      <c r="P24" s="391">
        <v>6</v>
      </c>
      <c r="Q24" s="391">
        <v>0</v>
      </c>
      <c r="R24" s="391">
        <v>64</v>
      </c>
      <c r="S24" s="391">
        <v>13</v>
      </c>
      <c r="T24" s="391">
        <v>0</v>
      </c>
      <c r="U24" s="391">
        <v>67</v>
      </c>
      <c r="V24" s="391">
        <v>7</v>
      </c>
      <c r="W24" s="391">
        <v>0</v>
      </c>
      <c r="X24" s="391">
        <v>0</v>
      </c>
      <c r="Y24" s="391">
        <v>0</v>
      </c>
      <c r="Z24" s="391">
        <v>0</v>
      </c>
      <c r="AA24" s="391">
        <v>0</v>
      </c>
      <c r="AB24" s="391">
        <v>0</v>
      </c>
      <c r="AC24" s="391">
        <v>0</v>
      </c>
      <c r="AD24" s="391">
        <v>23</v>
      </c>
      <c r="AE24" s="391">
        <v>1777</v>
      </c>
      <c r="AF24" s="391">
        <v>2</v>
      </c>
      <c r="AG24" s="391">
        <v>1437</v>
      </c>
      <c r="AH24" s="391">
        <v>2</v>
      </c>
      <c r="AI24" s="391">
        <v>299</v>
      </c>
      <c r="AJ24" s="391">
        <v>37</v>
      </c>
      <c r="AK24" s="391">
        <v>526</v>
      </c>
      <c r="AL24" s="391">
        <v>0</v>
      </c>
      <c r="AM24" s="391">
        <v>39</v>
      </c>
      <c r="AN24" s="391">
        <v>3</v>
      </c>
      <c r="AO24" s="391">
        <v>0</v>
      </c>
      <c r="AP24" s="391">
        <v>0</v>
      </c>
      <c r="AQ24" s="391">
        <v>0</v>
      </c>
      <c r="AR24" s="391">
        <v>0</v>
      </c>
      <c r="AS24" s="391">
        <v>1</v>
      </c>
      <c r="AT24" s="391">
        <v>0</v>
      </c>
      <c r="AU24" s="391">
        <v>1</v>
      </c>
      <c r="AV24" s="391">
        <v>0</v>
      </c>
      <c r="AW24" s="391">
        <v>0</v>
      </c>
      <c r="AX24" s="391">
        <v>0</v>
      </c>
      <c r="AY24" s="391">
        <v>1</v>
      </c>
      <c r="AZ24" s="391">
        <v>0</v>
      </c>
      <c r="BA24" s="391">
        <v>0</v>
      </c>
      <c r="BB24" s="391">
        <v>0</v>
      </c>
      <c r="BC24" s="391">
        <v>2</v>
      </c>
      <c r="BD24" s="391">
        <v>45</v>
      </c>
      <c r="BE24" s="391">
        <v>2</v>
      </c>
      <c r="BF24" s="391">
        <v>3</v>
      </c>
      <c r="BI24" s="30"/>
      <c r="BJ24" s="27"/>
    </row>
    <row r="25" spans="1:62" s="14" customFormat="1" ht="20.25" customHeight="1" x14ac:dyDescent="0.15">
      <c r="A25" s="230"/>
      <c r="B25" s="221" t="s">
        <v>233</v>
      </c>
      <c r="C25" s="391">
        <v>2085</v>
      </c>
      <c r="D25" s="391">
        <v>44</v>
      </c>
      <c r="E25" s="391">
        <v>42</v>
      </c>
      <c r="F25" s="391">
        <v>7</v>
      </c>
      <c r="G25" s="391">
        <v>2</v>
      </c>
      <c r="H25" s="391">
        <v>0</v>
      </c>
      <c r="I25" s="391">
        <v>1</v>
      </c>
      <c r="J25" s="391">
        <v>0</v>
      </c>
      <c r="K25" s="391">
        <v>6</v>
      </c>
      <c r="L25" s="391">
        <v>0</v>
      </c>
      <c r="M25" s="391">
        <v>9</v>
      </c>
      <c r="N25" s="391">
        <v>0</v>
      </c>
      <c r="O25" s="391">
        <v>0</v>
      </c>
      <c r="P25" s="391">
        <v>4</v>
      </c>
      <c r="Q25" s="391">
        <v>0</v>
      </c>
      <c r="R25" s="391">
        <v>93</v>
      </c>
      <c r="S25" s="391">
        <v>1</v>
      </c>
      <c r="T25" s="391">
        <v>0</v>
      </c>
      <c r="U25" s="391">
        <v>74</v>
      </c>
      <c r="V25" s="391">
        <v>2</v>
      </c>
      <c r="W25" s="391">
        <v>0</v>
      </c>
      <c r="X25" s="391">
        <v>0</v>
      </c>
      <c r="Y25" s="391">
        <v>0</v>
      </c>
      <c r="Z25" s="391">
        <v>0</v>
      </c>
      <c r="AA25" s="391">
        <v>0</v>
      </c>
      <c r="AB25" s="391">
        <v>0</v>
      </c>
      <c r="AC25" s="391">
        <v>0</v>
      </c>
      <c r="AD25" s="391">
        <v>21</v>
      </c>
      <c r="AE25" s="391">
        <v>957</v>
      </c>
      <c r="AF25" s="391">
        <v>2</v>
      </c>
      <c r="AG25" s="391">
        <v>694</v>
      </c>
      <c r="AH25" s="391">
        <v>3</v>
      </c>
      <c r="AI25" s="391">
        <v>228</v>
      </c>
      <c r="AJ25" s="391">
        <v>30</v>
      </c>
      <c r="AK25" s="391">
        <v>681</v>
      </c>
      <c r="AL25" s="391">
        <v>0</v>
      </c>
      <c r="AM25" s="391">
        <v>81</v>
      </c>
      <c r="AN25" s="391">
        <v>0</v>
      </c>
      <c r="AO25" s="391">
        <v>0</v>
      </c>
      <c r="AP25" s="391">
        <v>0</v>
      </c>
      <c r="AQ25" s="391">
        <v>0</v>
      </c>
      <c r="AR25" s="391">
        <v>0</v>
      </c>
      <c r="AS25" s="391">
        <v>0</v>
      </c>
      <c r="AT25" s="391">
        <v>0</v>
      </c>
      <c r="AU25" s="391">
        <v>0</v>
      </c>
      <c r="AV25" s="391">
        <v>0</v>
      </c>
      <c r="AW25" s="391">
        <v>0</v>
      </c>
      <c r="AX25" s="391">
        <v>0</v>
      </c>
      <c r="AY25" s="391">
        <v>0</v>
      </c>
      <c r="AZ25" s="391">
        <v>0</v>
      </c>
      <c r="BA25" s="391">
        <v>0</v>
      </c>
      <c r="BB25" s="391">
        <v>0</v>
      </c>
      <c r="BC25" s="391">
        <v>11</v>
      </c>
      <c r="BD25" s="391">
        <v>39</v>
      </c>
      <c r="BE25" s="391">
        <v>5</v>
      </c>
      <c r="BF25" s="391">
        <v>5</v>
      </c>
      <c r="BI25" s="30"/>
      <c r="BJ25" s="27"/>
    </row>
    <row r="26" spans="1:62" s="14" customFormat="1" ht="20.25" customHeight="1" x14ac:dyDescent="0.15">
      <c r="A26" s="230"/>
      <c r="B26" s="221" t="s">
        <v>334</v>
      </c>
      <c r="C26" s="391">
        <v>1648</v>
      </c>
      <c r="D26" s="391">
        <v>6</v>
      </c>
      <c r="E26" s="391">
        <v>1</v>
      </c>
      <c r="F26" s="391">
        <v>2</v>
      </c>
      <c r="G26" s="391">
        <v>0</v>
      </c>
      <c r="H26" s="391">
        <v>0</v>
      </c>
      <c r="I26" s="391">
        <v>0</v>
      </c>
      <c r="J26" s="391">
        <v>0</v>
      </c>
      <c r="K26" s="391">
        <v>2</v>
      </c>
      <c r="L26" s="391">
        <v>1</v>
      </c>
      <c r="M26" s="391">
        <v>0</v>
      </c>
      <c r="N26" s="391">
        <v>0</v>
      </c>
      <c r="O26" s="391">
        <v>0</v>
      </c>
      <c r="P26" s="391">
        <v>1</v>
      </c>
      <c r="Q26" s="391">
        <v>0</v>
      </c>
      <c r="R26" s="391">
        <v>11</v>
      </c>
      <c r="S26" s="391">
        <v>0</v>
      </c>
      <c r="T26" s="391">
        <v>0</v>
      </c>
      <c r="U26" s="391">
        <v>82</v>
      </c>
      <c r="V26" s="391">
        <v>0</v>
      </c>
      <c r="W26" s="391">
        <v>0</v>
      </c>
      <c r="X26" s="391">
        <v>0</v>
      </c>
      <c r="Y26" s="391">
        <v>0</v>
      </c>
      <c r="Z26" s="391">
        <v>0</v>
      </c>
      <c r="AA26" s="391">
        <v>0</v>
      </c>
      <c r="AB26" s="391">
        <v>0</v>
      </c>
      <c r="AC26" s="391">
        <v>0</v>
      </c>
      <c r="AD26" s="391">
        <v>3</v>
      </c>
      <c r="AE26" s="391">
        <v>1466</v>
      </c>
      <c r="AF26" s="391">
        <v>0</v>
      </c>
      <c r="AG26" s="391">
        <v>35</v>
      </c>
      <c r="AH26" s="391">
        <v>10</v>
      </c>
      <c r="AI26" s="391">
        <v>1249</v>
      </c>
      <c r="AJ26" s="391">
        <v>172</v>
      </c>
      <c r="AK26" s="391">
        <v>43</v>
      </c>
      <c r="AL26" s="391">
        <v>0</v>
      </c>
      <c r="AM26" s="391">
        <v>6</v>
      </c>
      <c r="AN26" s="391">
        <v>0</v>
      </c>
      <c r="AO26" s="391">
        <v>0</v>
      </c>
      <c r="AP26" s="391">
        <v>0</v>
      </c>
      <c r="AQ26" s="391">
        <v>0</v>
      </c>
      <c r="AR26" s="391">
        <v>0</v>
      </c>
      <c r="AS26" s="391">
        <v>0</v>
      </c>
      <c r="AT26" s="391">
        <v>0</v>
      </c>
      <c r="AU26" s="391">
        <v>0</v>
      </c>
      <c r="AV26" s="391">
        <v>0</v>
      </c>
      <c r="AW26" s="391">
        <v>0</v>
      </c>
      <c r="AX26" s="391">
        <v>0</v>
      </c>
      <c r="AY26" s="391">
        <v>0</v>
      </c>
      <c r="AZ26" s="391">
        <v>0</v>
      </c>
      <c r="BA26" s="391">
        <v>0</v>
      </c>
      <c r="BB26" s="391">
        <v>0</v>
      </c>
      <c r="BC26" s="391">
        <v>0</v>
      </c>
      <c r="BD26" s="391">
        <v>17</v>
      </c>
      <c r="BE26" s="391">
        <v>2</v>
      </c>
      <c r="BF26" s="391">
        <v>5</v>
      </c>
      <c r="BI26" s="30"/>
      <c r="BJ26" s="27"/>
    </row>
    <row r="27" spans="1:62" s="14" customFormat="1" ht="20.25" customHeight="1" x14ac:dyDescent="0.15">
      <c r="A27" s="230"/>
      <c r="B27" s="221" t="s">
        <v>395</v>
      </c>
      <c r="C27" s="391">
        <v>1605</v>
      </c>
      <c r="D27" s="391">
        <v>10</v>
      </c>
      <c r="E27" s="391">
        <v>29</v>
      </c>
      <c r="F27" s="391">
        <v>3</v>
      </c>
      <c r="G27" s="391">
        <v>0</v>
      </c>
      <c r="H27" s="391">
        <v>0</v>
      </c>
      <c r="I27" s="391">
        <v>0</v>
      </c>
      <c r="J27" s="391">
        <v>0</v>
      </c>
      <c r="K27" s="391">
        <v>0</v>
      </c>
      <c r="L27" s="391">
        <v>0</v>
      </c>
      <c r="M27" s="391">
        <v>4</v>
      </c>
      <c r="N27" s="391">
        <v>0</v>
      </c>
      <c r="O27" s="391">
        <v>0</v>
      </c>
      <c r="P27" s="391">
        <v>0</v>
      </c>
      <c r="Q27" s="391">
        <v>0</v>
      </c>
      <c r="R27" s="391">
        <v>34</v>
      </c>
      <c r="S27" s="391">
        <v>2</v>
      </c>
      <c r="T27" s="391">
        <v>0</v>
      </c>
      <c r="U27" s="391">
        <v>2</v>
      </c>
      <c r="V27" s="391">
        <v>14</v>
      </c>
      <c r="W27" s="391">
        <v>0</v>
      </c>
      <c r="X27" s="391">
        <v>0</v>
      </c>
      <c r="Y27" s="391">
        <v>83</v>
      </c>
      <c r="Z27" s="391">
        <v>0</v>
      </c>
      <c r="AA27" s="391">
        <v>0</v>
      </c>
      <c r="AB27" s="391">
        <v>0</v>
      </c>
      <c r="AC27" s="391">
        <v>0</v>
      </c>
      <c r="AD27" s="391">
        <v>3</v>
      </c>
      <c r="AE27" s="391">
        <v>304</v>
      </c>
      <c r="AF27" s="391">
        <v>0</v>
      </c>
      <c r="AG27" s="391">
        <v>263</v>
      </c>
      <c r="AH27" s="391">
        <v>0</v>
      </c>
      <c r="AI27" s="391">
        <v>34</v>
      </c>
      <c r="AJ27" s="391">
        <v>7</v>
      </c>
      <c r="AK27" s="391">
        <v>1000</v>
      </c>
      <c r="AL27" s="391">
        <v>1</v>
      </c>
      <c r="AM27" s="391">
        <v>101</v>
      </c>
      <c r="AN27" s="391">
        <v>6</v>
      </c>
      <c r="AO27" s="391">
        <v>0</v>
      </c>
      <c r="AP27" s="391">
        <v>0</v>
      </c>
      <c r="AQ27" s="391">
        <v>0</v>
      </c>
      <c r="AR27" s="391">
        <v>0</v>
      </c>
      <c r="AS27" s="391">
        <v>0</v>
      </c>
      <c r="AT27" s="391">
        <v>0</v>
      </c>
      <c r="AU27" s="391">
        <v>0</v>
      </c>
      <c r="AV27" s="391">
        <v>0</v>
      </c>
      <c r="AW27" s="391">
        <v>0</v>
      </c>
      <c r="AX27" s="391">
        <v>2</v>
      </c>
      <c r="AY27" s="391">
        <v>4</v>
      </c>
      <c r="AZ27" s="391">
        <v>0</v>
      </c>
      <c r="BA27" s="391">
        <v>0</v>
      </c>
      <c r="BB27" s="391">
        <v>0</v>
      </c>
      <c r="BC27" s="391">
        <v>0</v>
      </c>
      <c r="BD27" s="391">
        <v>3</v>
      </c>
      <c r="BE27" s="391">
        <v>2</v>
      </c>
      <c r="BF27" s="391">
        <v>4</v>
      </c>
      <c r="BI27" s="30"/>
      <c r="BJ27" s="27"/>
    </row>
    <row r="28" spans="1:62" s="14" customFormat="1" ht="20.25" customHeight="1" x14ac:dyDescent="0.15">
      <c r="A28" s="230"/>
      <c r="B28" s="221" t="s">
        <v>232</v>
      </c>
      <c r="C28" s="391">
        <v>1488</v>
      </c>
      <c r="D28" s="391">
        <v>30</v>
      </c>
      <c r="E28" s="391">
        <v>12</v>
      </c>
      <c r="F28" s="391">
        <v>8</v>
      </c>
      <c r="G28" s="391">
        <v>0</v>
      </c>
      <c r="H28" s="391">
        <v>0</v>
      </c>
      <c r="I28" s="391">
        <v>0</v>
      </c>
      <c r="J28" s="391">
        <v>0</v>
      </c>
      <c r="K28" s="391">
        <v>5</v>
      </c>
      <c r="L28" s="391">
        <v>2</v>
      </c>
      <c r="M28" s="391">
        <v>6</v>
      </c>
      <c r="N28" s="391">
        <v>0</v>
      </c>
      <c r="O28" s="391">
        <v>0</v>
      </c>
      <c r="P28" s="391">
        <v>1</v>
      </c>
      <c r="Q28" s="391">
        <v>0</v>
      </c>
      <c r="R28" s="391">
        <v>38</v>
      </c>
      <c r="S28" s="391">
        <v>5</v>
      </c>
      <c r="T28" s="391">
        <v>0</v>
      </c>
      <c r="U28" s="391">
        <v>53</v>
      </c>
      <c r="V28" s="391">
        <v>1</v>
      </c>
      <c r="W28" s="391">
        <v>1</v>
      </c>
      <c r="X28" s="391">
        <v>0</v>
      </c>
      <c r="Y28" s="391">
        <v>0</v>
      </c>
      <c r="Z28" s="391">
        <v>0</v>
      </c>
      <c r="AA28" s="391">
        <v>0</v>
      </c>
      <c r="AB28" s="391">
        <v>0</v>
      </c>
      <c r="AC28" s="391">
        <v>0</v>
      </c>
      <c r="AD28" s="391">
        <v>7</v>
      </c>
      <c r="AE28" s="391">
        <v>1099</v>
      </c>
      <c r="AF28" s="391">
        <v>0</v>
      </c>
      <c r="AG28" s="391">
        <v>846</v>
      </c>
      <c r="AH28" s="391">
        <v>1</v>
      </c>
      <c r="AI28" s="391">
        <v>230</v>
      </c>
      <c r="AJ28" s="391">
        <v>22</v>
      </c>
      <c r="AK28" s="391">
        <v>147</v>
      </c>
      <c r="AL28" s="391">
        <v>0</v>
      </c>
      <c r="AM28" s="391">
        <v>32</v>
      </c>
      <c r="AN28" s="391">
        <v>25</v>
      </c>
      <c r="AO28" s="391">
        <v>0</v>
      </c>
      <c r="AP28" s="391">
        <v>0</v>
      </c>
      <c r="AQ28" s="391">
        <v>0</v>
      </c>
      <c r="AR28" s="391">
        <v>21</v>
      </c>
      <c r="AS28" s="391">
        <v>2</v>
      </c>
      <c r="AT28" s="391">
        <v>0</v>
      </c>
      <c r="AU28" s="391">
        <v>0</v>
      </c>
      <c r="AV28" s="391">
        <v>0</v>
      </c>
      <c r="AW28" s="391">
        <v>0</v>
      </c>
      <c r="AX28" s="391">
        <v>0</v>
      </c>
      <c r="AY28" s="391">
        <v>0</v>
      </c>
      <c r="AZ28" s="391">
        <v>0</v>
      </c>
      <c r="BA28" s="391">
        <v>0</v>
      </c>
      <c r="BB28" s="391">
        <v>2</v>
      </c>
      <c r="BC28" s="391">
        <v>3</v>
      </c>
      <c r="BD28" s="391">
        <v>13</v>
      </c>
      <c r="BE28" s="391">
        <v>0</v>
      </c>
      <c r="BF28" s="391">
        <v>0</v>
      </c>
      <c r="BI28" s="30"/>
      <c r="BJ28" s="27"/>
    </row>
    <row r="29" spans="1:62" s="14" customFormat="1" ht="20.25" customHeight="1" x14ac:dyDescent="0.15">
      <c r="A29" s="214"/>
      <c r="B29" s="221" t="s">
        <v>333</v>
      </c>
      <c r="C29" s="391">
        <v>11211</v>
      </c>
      <c r="D29" s="391">
        <v>138</v>
      </c>
      <c r="E29" s="391">
        <v>158</v>
      </c>
      <c r="F29" s="391">
        <v>100</v>
      </c>
      <c r="G29" s="391">
        <v>14</v>
      </c>
      <c r="H29" s="391">
        <v>14</v>
      </c>
      <c r="I29" s="391">
        <v>1</v>
      </c>
      <c r="J29" s="391">
        <v>3</v>
      </c>
      <c r="K29" s="391">
        <v>40</v>
      </c>
      <c r="L29" s="391">
        <v>5</v>
      </c>
      <c r="M29" s="391">
        <v>64</v>
      </c>
      <c r="N29" s="391">
        <v>0</v>
      </c>
      <c r="O29" s="391">
        <v>0</v>
      </c>
      <c r="P29" s="391">
        <v>16</v>
      </c>
      <c r="Q29" s="391">
        <v>16</v>
      </c>
      <c r="R29" s="391">
        <v>308</v>
      </c>
      <c r="S29" s="391">
        <v>98</v>
      </c>
      <c r="T29" s="391">
        <v>0</v>
      </c>
      <c r="U29" s="391">
        <v>436</v>
      </c>
      <c r="V29" s="391">
        <v>135</v>
      </c>
      <c r="W29" s="391">
        <v>4</v>
      </c>
      <c r="X29" s="391">
        <v>30</v>
      </c>
      <c r="Y29" s="391">
        <v>49</v>
      </c>
      <c r="Z29" s="391">
        <v>0</v>
      </c>
      <c r="AA29" s="391">
        <v>0</v>
      </c>
      <c r="AB29" s="391">
        <v>0</v>
      </c>
      <c r="AC29" s="391">
        <v>3</v>
      </c>
      <c r="AD29" s="391">
        <v>96</v>
      </c>
      <c r="AE29" s="391">
        <v>7009</v>
      </c>
      <c r="AF29" s="391">
        <v>3</v>
      </c>
      <c r="AG29" s="391">
        <v>5082</v>
      </c>
      <c r="AH29" s="391">
        <v>10</v>
      </c>
      <c r="AI29" s="391">
        <v>1692</v>
      </c>
      <c r="AJ29" s="391">
        <v>222</v>
      </c>
      <c r="AK29" s="391">
        <v>1832</v>
      </c>
      <c r="AL29" s="391">
        <v>1</v>
      </c>
      <c r="AM29" s="391">
        <v>322</v>
      </c>
      <c r="AN29" s="391">
        <v>105</v>
      </c>
      <c r="AO29" s="391">
        <v>0</v>
      </c>
      <c r="AP29" s="391">
        <v>0</v>
      </c>
      <c r="AQ29" s="391">
        <v>1</v>
      </c>
      <c r="AR29" s="391">
        <v>95</v>
      </c>
      <c r="AS29" s="391">
        <v>0</v>
      </c>
      <c r="AT29" s="391">
        <v>0</v>
      </c>
      <c r="AU29" s="391">
        <v>2</v>
      </c>
      <c r="AV29" s="391">
        <v>0</v>
      </c>
      <c r="AW29" s="391">
        <v>0</v>
      </c>
      <c r="AX29" s="391">
        <v>0</v>
      </c>
      <c r="AY29" s="391">
        <v>1</v>
      </c>
      <c r="AZ29" s="391">
        <v>0</v>
      </c>
      <c r="BA29" s="391">
        <v>0</v>
      </c>
      <c r="BB29" s="391">
        <v>6</v>
      </c>
      <c r="BC29" s="391">
        <v>24</v>
      </c>
      <c r="BD29" s="391">
        <v>176</v>
      </c>
      <c r="BE29" s="391">
        <v>6</v>
      </c>
      <c r="BF29" s="391">
        <v>8</v>
      </c>
      <c r="BI29" s="30"/>
      <c r="BJ29" s="27"/>
    </row>
    <row r="30" spans="1:62" s="14" customFormat="1" ht="20.25" customHeight="1" x14ac:dyDescent="0.15">
      <c r="A30" s="486" t="s">
        <v>188</v>
      </c>
      <c r="B30" s="485"/>
      <c r="C30" s="391">
        <v>2558</v>
      </c>
      <c r="D30" s="391">
        <v>104</v>
      </c>
      <c r="E30" s="391">
        <v>62</v>
      </c>
      <c r="F30" s="391">
        <v>50</v>
      </c>
      <c r="G30" s="391">
        <v>0</v>
      </c>
      <c r="H30" s="391">
        <v>19</v>
      </c>
      <c r="I30" s="391">
        <v>0</v>
      </c>
      <c r="J30" s="391">
        <v>0</v>
      </c>
      <c r="K30" s="391">
        <v>3</v>
      </c>
      <c r="L30" s="391">
        <v>0</v>
      </c>
      <c r="M30" s="391">
        <v>5</v>
      </c>
      <c r="N30" s="391">
        <v>0</v>
      </c>
      <c r="O30" s="391">
        <v>0</v>
      </c>
      <c r="P30" s="391">
        <v>3</v>
      </c>
      <c r="Q30" s="391">
        <v>134</v>
      </c>
      <c r="R30" s="391">
        <v>177</v>
      </c>
      <c r="S30" s="391">
        <v>6</v>
      </c>
      <c r="T30" s="391">
        <v>0</v>
      </c>
      <c r="U30" s="391">
        <v>14</v>
      </c>
      <c r="V30" s="391">
        <v>24</v>
      </c>
      <c r="W30" s="391">
        <v>0</v>
      </c>
      <c r="X30" s="391">
        <v>28</v>
      </c>
      <c r="Y30" s="391">
        <v>0</v>
      </c>
      <c r="Z30" s="391">
        <v>0</v>
      </c>
      <c r="AA30" s="391">
        <v>0</v>
      </c>
      <c r="AB30" s="391">
        <v>0</v>
      </c>
      <c r="AC30" s="391">
        <v>0</v>
      </c>
      <c r="AD30" s="391">
        <v>62</v>
      </c>
      <c r="AE30" s="391">
        <v>703</v>
      </c>
      <c r="AF30" s="391">
        <v>0</v>
      </c>
      <c r="AG30" s="391">
        <v>511</v>
      </c>
      <c r="AH30" s="391">
        <v>4</v>
      </c>
      <c r="AI30" s="391">
        <v>138</v>
      </c>
      <c r="AJ30" s="391">
        <v>50</v>
      </c>
      <c r="AK30" s="391">
        <v>671</v>
      </c>
      <c r="AL30" s="391">
        <v>37</v>
      </c>
      <c r="AM30" s="391">
        <v>331</v>
      </c>
      <c r="AN30" s="391">
        <v>42</v>
      </c>
      <c r="AO30" s="391">
        <v>0</v>
      </c>
      <c r="AP30" s="391">
        <v>0</v>
      </c>
      <c r="AQ30" s="391">
        <v>15</v>
      </c>
      <c r="AR30" s="391">
        <v>0</v>
      </c>
      <c r="AS30" s="391">
        <v>9</v>
      </c>
      <c r="AT30" s="391">
        <v>1</v>
      </c>
      <c r="AU30" s="391">
        <v>1</v>
      </c>
      <c r="AV30" s="391">
        <v>0</v>
      </c>
      <c r="AW30" s="391">
        <v>0</v>
      </c>
      <c r="AX30" s="391">
        <v>0</v>
      </c>
      <c r="AY30" s="391">
        <v>3</v>
      </c>
      <c r="AZ30" s="391">
        <v>0</v>
      </c>
      <c r="BA30" s="391">
        <v>0</v>
      </c>
      <c r="BB30" s="391">
        <v>13</v>
      </c>
      <c r="BC30" s="391">
        <v>8</v>
      </c>
      <c r="BD30" s="391">
        <v>43</v>
      </c>
      <c r="BE30" s="391">
        <v>11</v>
      </c>
      <c r="BF30" s="391">
        <v>21</v>
      </c>
      <c r="BI30" s="30"/>
      <c r="BJ30" s="27"/>
    </row>
    <row r="31" spans="1:62" s="14" customFormat="1" ht="20.25" customHeight="1" x14ac:dyDescent="0.15">
      <c r="A31" s="229"/>
      <c r="B31" s="445" t="s">
        <v>396</v>
      </c>
      <c r="C31" s="391">
        <v>401</v>
      </c>
      <c r="D31" s="391">
        <v>4</v>
      </c>
      <c r="E31" s="391">
        <v>4</v>
      </c>
      <c r="F31" s="391">
        <v>6</v>
      </c>
      <c r="G31" s="391">
        <v>0</v>
      </c>
      <c r="H31" s="391">
        <v>3</v>
      </c>
      <c r="I31" s="391">
        <v>0</v>
      </c>
      <c r="J31" s="391">
        <v>0</v>
      </c>
      <c r="K31" s="391">
        <v>1</v>
      </c>
      <c r="L31" s="391">
        <v>0</v>
      </c>
      <c r="M31" s="391">
        <v>0</v>
      </c>
      <c r="N31" s="391">
        <v>0</v>
      </c>
      <c r="O31" s="391">
        <v>0</v>
      </c>
      <c r="P31" s="391">
        <v>0</v>
      </c>
      <c r="Q31" s="391">
        <v>98</v>
      </c>
      <c r="R31" s="391">
        <v>65</v>
      </c>
      <c r="S31" s="391">
        <v>4</v>
      </c>
      <c r="T31" s="391">
        <v>0</v>
      </c>
      <c r="U31" s="391">
        <v>7</v>
      </c>
      <c r="V31" s="391">
        <v>8</v>
      </c>
      <c r="W31" s="391">
        <v>0</v>
      </c>
      <c r="X31" s="391">
        <v>28</v>
      </c>
      <c r="Y31" s="391">
        <v>0</v>
      </c>
      <c r="Z31" s="391">
        <v>0</v>
      </c>
      <c r="AA31" s="391">
        <v>0</v>
      </c>
      <c r="AB31" s="391">
        <v>0</v>
      </c>
      <c r="AC31" s="391">
        <v>0</v>
      </c>
      <c r="AD31" s="391">
        <v>0</v>
      </c>
      <c r="AE31" s="391">
        <v>110</v>
      </c>
      <c r="AF31" s="391">
        <v>0</v>
      </c>
      <c r="AG31" s="391">
        <v>84</v>
      </c>
      <c r="AH31" s="391">
        <v>0</v>
      </c>
      <c r="AI31" s="391">
        <v>25</v>
      </c>
      <c r="AJ31" s="391">
        <v>1</v>
      </c>
      <c r="AK31" s="391">
        <v>35</v>
      </c>
      <c r="AL31" s="391">
        <v>0</v>
      </c>
      <c r="AM31" s="391">
        <v>20</v>
      </c>
      <c r="AN31" s="391">
        <v>1</v>
      </c>
      <c r="AO31" s="391">
        <v>0</v>
      </c>
      <c r="AP31" s="391">
        <v>0</v>
      </c>
      <c r="AQ31" s="391">
        <v>0</v>
      </c>
      <c r="AR31" s="391">
        <v>0</v>
      </c>
      <c r="AS31" s="391">
        <v>0</v>
      </c>
      <c r="AT31" s="391">
        <v>1</v>
      </c>
      <c r="AU31" s="391">
        <v>0</v>
      </c>
      <c r="AV31" s="391">
        <v>0</v>
      </c>
      <c r="AW31" s="391">
        <v>0</v>
      </c>
      <c r="AX31" s="391">
        <v>0</v>
      </c>
      <c r="AY31" s="391">
        <v>0</v>
      </c>
      <c r="AZ31" s="391">
        <v>0</v>
      </c>
      <c r="BA31" s="391">
        <v>0</v>
      </c>
      <c r="BB31" s="391">
        <v>0</v>
      </c>
      <c r="BC31" s="391">
        <v>1</v>
      </c>
      <c r="BD31" s="391">
        <v>6</v>
      </c>
      <c r="BE31" s="391">
        <v>0</v>
      </c>
      <c r="BF31" s="391">
        <v>0</v>
      </c>
      <c r="BI31" s="30"/>
      <c r="BJ31" s="27"/>
    </row>
    <row r="32" spans="1:62" s="14" customFormat="1" ht="20.25" customHeight="1" x14ac:dyDescent="0.15">
      <c r="A32" s="230"/>
      <c r="B32" s="221" t="s">
        <v>397</v>
      </c>
      <c r="C32" s="391">
        <v>398</v>
      </c>
      <c r="D32" s="391">
        <v>7</v>
      </c>
      <c r="E32" s="391">
        <v>8</v>
      </c>
      <c r="F32" s="391">
        <v>23</v>
      </c>
      <c r="G32" s="391">
        <v>0</v>
      </c>
      <c r="H32" s="391">
        <v>0</v>
      </c>
      <c r="I32" s="391">
        <v>0</v>
      </c>
      <c r="J32" s="391">
        <v>0</v>
      </c>
      <c r="K32" s="391">
        <v>0</v>
      </c>
      <c r="L32" s="391">
        <v>0</v>
      </c>
      <c r="M32" s="391">
        <v>2</v>
      </c>
      <c r="N32" s="391">
        <v>0</v>
      </c>
      <c r="O32" s="391">
        <v>0</v>
      </c>
      <c r="P32" s="391">
        <v>2</v>
      </c>
      <c r="Q32" s="391">
        <v>1</v>
      </c>
      <c r="R32" s="391">
        <v>21</v>
      </c>
      <c r="S32" s="391">
        <v>1</v>
      </c>
      <c r="T32" s="391">
        <v>0</v>
      </c>
      <c r="U32" s="391">
        <v>0</v>
      </c>
      <c r="V32" s="391">
        <v>2</v>
      </c>
      <c r="W32" s="391">
        <v>0</v>
      </c>
      <c r="X32" s="391">
        <v>0</v>
      </c>
      <c r="Y32" s="391">
        <v>0</v>
      </c>
      <c r="Z32" s="391">
        <v>0</v>
      </c>
      <c r="AA32" s="391">
        <v>0</v>
      </c>
      <c r="AB32" s="391">
        <v>0</v>
      </c>
      <c r="AC32" s="391">
        <v>0</v>
      </c>
      <c r="AD32" s="391">
        <v>44</v>
      </c>
      <c r="AE32" s="391">
        <v>111</v>
      </c>
      <c r="AF32" s="391">
        <v>0</v>
      </c>
      <c r="AG32" s="391">
        <v>97</v>
      </c>
      <c r="AH32" s="391">
        <v>0</v>
      </c>
      <c r="AI32" s="391">
        <v>13</v>
      </c>
      <c r="AJ32" s="391">
        <v>1</v>
      </c>
      <c r="AK32" s="391">
        <v>54</v>
      </c>
      <c r="AL32" s="391">
        <v>0</v>
      </c>
      <c r="AM32" s="391">
        <v>112</v>
      </c>
      <c r="AN32" s="391">
        <v>4</v>
      </c>
      <c r="AO32" s="391">
        <v>0</v>
      </c>
      <c r="AP32" s="391">
        <v>0</v>
      </c>
      <c r="AQ32" s="391">
        <v>0</v>
      </c>
      <c r="AR32" s="391">
        <v>0</v>
      </c>
      <c r="AS32" s="391">
        <v>0</v>
      </c>
      <c r="AT32" s="391">
        <v>0</v>
      </c>
      <c r="AU32" s="391">
        <v>0</v>
      </c>
      <c r="AV32" s="391">
        <v>0</v>
      </c>
      <c r="AW32" s="391">
        <v>0</v>
      </c>
      <c r="AX32" s="391">
        <v>0</v>
      </c>
      <c r="AY32" s="391">
        <v>2</v>
      </c>
      <c r="AZ32" s="391">
        <v>0</v>
      </c>
      <c r="BA32" s="391">
        <v>0</v>
      </c>
      <c r="BB32" s="391">
        <v>2</v>
      </c>
      <c r="BC32" s="391">
        <v>1</v>
      </c>
      <c r="BD32" s="391">
        <v>5</v>
      </c>
      <c r="BE32" s="391">
        <v>0</v>
      </c>
      <c r="BF32" s="391">
        <v>0</v>
      </c>
      <c r="BI32" s="30"/>
      <c r="BJ32" s="27"/>
    </row>
    <row r="33" spans="1:62" s="14" customFormat="1" ht="20.25" customHeight="1" x14ac:dyDescent="0.15">
      <c r="A33" s="230"/>
      <c r="B33" s="221" t="s">
        <v>398</v>
      </c>
      <c r="C33" s="391">
        <v>229</v>
      </c>
      <c r="D33" s="391">
        <v>12</v>
      </c>
      <c r="E33" s="391">
        <v>0</v>
      </c>
      <c r="F33" s="391">
        <v>5</v>
      </c>
      <c r="G33" s="391">
        <v>0</v>
      </c>
      <c r="H33" s="391">
        <v>7</v>
      </c>
      <c r="I33" s="391">
        <v>0</v>
      </c>
      <c r="J33" s="391">
        <v>0</v>
      </c>
      <c r="K33" s="391">
        <v>1</v>
      </c>
      <c r="L33" s="391">
        <v>0</v>
      </c>
      <c r="M33" s="391">
        <v>1</v>
      </c>
      <c r="N33" s="391">
        <v>0</v>
      </c>
      <c r="O33" s="391">
        <v>0</v>
      </c>
      <c r="P33" s="391">
        <v>0</v>
      </c>
      <c r="Q33" s="391">
        <v>7</v>
      </c>
      <c r="R33" s="391">
        <v>9</v>
      </c>
      <c r="S33" s="391">
        <v>0</v>
      </c>
      <c r="T33" s="391">
        <v>0</v>
      </c>
      <c r="U33" s="391">
        <v>2</v>
      </c>
      <c r="V33" s="391">
        <v>0</v>
      </c>
      <c r="W33" s="391">
        <v>0</v>
      </c>
      <c r="X33" s="391">
        <v>0</v>
      </c>
      <c r="Y33" s="391">
        <v>0</v>
      </c>
      <c r="Z33" s="391">
        <v>0</v>
      </c>
      <c r="AA33" s="391">
        <v>0</v>
      </c>
      <c r="AB33" s="391">
        <v>0</v>
      </c>
      <c r="AC33" s="391">
        <v>0</v>
      </c>
      <c r="AD33" s="391">
        <v>3</v>
      </c>
      <c r="AE33" s="391">
        <v>27</v>
      </c>
      <c r="AF33" s="391">
        <v>0</v>
      </c>
      <c r="AG33" s="391">
        <v>18</v>
      </c>
      <c r="AH33" s="391">
        <v>2</v>
      </c>
      <c r="AI33" s="391">
        <v>5</v>
      </c>
      <c r="AJ33" s="391">
        <v>2</v>
      </c>
      <c r="AK33" s="391">
        <v>96</v>
      </c>
      <c r="AL33" s="391">
        <v>2</v>
      </c>
      <c r="AM33" s="391">
        <v>43</v>
      </c>
      <c r="AN33" s="391">
        <v>0</v>
      </c>
      <c r="AO33" s="391">
        <v>0</v>
      </c>
      <c r="AP33" s="391">
        <v>0</v>
      </c>
      <c r="AQ33" s="391">
        <v>0</v>
      </c>
      <c r="AR33" s="391">
        <v>0</v>
      </c>
      <c r="AS33" s="391">
        <v>0</v>
      </c>
      <c r="AT33" s="391">
        <v>0</v>
      </c>
      <c r="AU33" s="391">
        <v>0</v>
      </c>
      <c r="AV33" s="391">
        <v>0</v>
      </c>
      <c r="AW33" s="391">
        <v>0</v>
      </c>
      <c r="AX33" s="391">
        <v>0</v>
      </c>
      <c r="AY33" s="391">
        <v>0</v>
      </c>
      <c r="AZ33" s="391">
        <v>0</v>
      </c>
      <c r="BA33" s="391">
        <v>0</v>
      </c>
      <c r="BB33" s="391">
        <v>0</v>
      </c>
      <c r="BC33" s="391">
        <v>1</v>
      </c>
      <c r="BD33" s="391">
        <v>4</v>
      </c>
      <c r="BE33" s="391">
        <v>5</v>
      </c>
      <c r="BF33" s="391">
        <v>4</v>
      </c>
      <c r="BI33" s="30"/>
      <c r="BJ33" s="27"/>
    </row>
    <row r="34" spans="1:62" s="14" customFormat="1" ht="20.25" customHeight="1" x14ac:dyDescent="0.15">
      <c r="A34" s="214"/>
      <c r="B34" s="221" t="s">
        <v>333</v>
      </c>
      <c r="C34" s="391">
        <v>1530</v>
      </c>
      <c r="D34" s="391">
        <v>81</v>
      </c>
      <c r="E34" s="391">
        <v>50</v>
      </c>
      <c r="F34" s="391">
        <v>16</v>
      </c>
      <c r="G34" s="391">
        <v>0</v>
      </c>
      <c r="H34" s="391">
        <v>9</v>
      </c>
      <c r="I34" s="391">
        <v>0</v>
      </c>
      <c r="J34" s="391">
        <v>0</v>
      </c>
      <c r="K34" s="391">
        <v>1</v>
      </c>
      <c r="L34" s="391">
        <v>0</v>
      </c>
      <c r="M34" s="391">
        <v>2</v>
      </c>
      <c r="N34" s="391">
        <v>0</v>
      </c>
      <c r="O34" s="391">
        <v>0</v>
      </c>
      <c r="P34" s="391">
        <v>1</v>
      </c>
      <c r="Q34" s="391">
        <v>28</v>
      </c>
      <c r="R34" s="391">
        <v>82</v>
      </c>
      <c r="S34" s="391">
        <v>1</v>
      </c>
      <c r="T34" s="391">
        <v>0</v>
      </c>
      <c r="U34" s="391">
        <v>5</v>
      </c>
      <c r="V34" s="391">
        <v>14</v>
      </c>
      <c r="W34" s="391">
        <v>0</v>
      </c>
      <c r="X34" s="391">
        <v>0</v>
      </c>
      <c r="Y34" s="391">
        <v>0</v>
      </c>
      <c r="Z34" s="391">
        <v>0</v>
      </c>
      <c r="AA34" s="391">
        <v>0</v>
      </c>
      <c r="AB34" s="391">
        <v>0</v>
      </c>
      <c r="AC34" s="391">
        <v>0</v>
      </c>
      <c r="AD34" s="391">
        <v>15</v>
      </c>
      <c r="AE34" s="391">
        <v>455</v>
      </c>
      <c r="AF34" s="391">
        <v>0</v>
      </c>
      <c r="AG34" s="391">
        <v>312</v>
      </c>
      <c r="AH34" s="391">
        <v>2</v>
      </c>
      <c r="AI34" s="391">
        <v>95</v>
      </c>
      <c r="AJ34" s="391">
        <v>46</v>
      </c>
      <c r="AK34" s="391">
        <v>486</v>
      </c>
      <c r="AL34" s="391">
        <v>35</v>
      </c>
      <c r="AM34" s="391">
        <v>156</v>
      </c>
      <c r="AN34" s="391">
        <v>37</v>
      </c>
      <c r="AO34" s="391">
        <v>0</v>
      </c>
      <c r="AP34" s="391">
        <v>0</v>
      </c>
      <c r="AQ34" s="391">
        <v>15</v>
      </c>
      <c r="AR34" s="391">
        <v>0</v>
      </c>
      <c r="AS34" s="391">
        <v>9</v>
      </c>
      <c r="AT34" s="391">
        <v>0</v>
      </c>
      <c r="AU34" s="391">
        <v>1</v>
      </c>
      <c r="AV34" s="391">
        <v>0</v>
      </c>
      <c r="AW34" s="391">
        <v>0</v>
      </c>
      <c r="AX34" s="391">
        <v>0</v>
      </c>
      <c r="AY34" s="391">
        <v>1</v>
      </c>
      <c r="AZ34" s="391">
        <v>0</v>
      </c>
      <c r="BA34" s="391">
        <v>0</v>
      </c>
      <c r="BB34" s="391">
        <v>11</v>
      </c>
      <c r="BC34" s="391">
        <v>5</v>
      </c>
      <c r="BD34" s="391">
        <v>28</v>
      </c>
      <c r="BE34" s="391">
        <v>6</v>
      </c>
      <c r="BF34" s="391">
        <v>17</v>
      </c>
      <c r="BI34" s="30"/>
      <c r="BJ34" s="27"/>
    </row>
    <row r="35" spans="1:62" s="14" customFormat="1" ht="20.25" customHeight="1" x14ac:dyDescent="0.15">
      <c r="A35" s="486" t="s">
        <v>231</v>
      </c>
      <c r="B35" s="485"/>
      <c r="C35" s="391">
        <v>26390</v>
      </c>
      <c r="D35" s="391">
        <v>373</v>
      </c>
      <c r="E35" s="391">
        <v>682</v>
      </c>
      <c r="F35" s="391">
        <v>205</v>
      </c>
      <c r="G35" s="391">
        <v>16</v>
      </c>
      <c r="H35" s="391">
        <v>314</v>
      </c>
      <c r="I35" s="391">
        <v>3</v>
      </c>
      <c r="J35" s="391">
        <v>6</v>
      </c>
      <c r="K35" s="391">
        <v>133</v>
      </c>
      <c r="L35" s="391">
        <v>17</v>
      </c>
      <c r="M35" s="391">
        <v>98</v>
      </c>
      <c r="N35" s="391">
        <v>3</v>
      </c>
      <c r="O35" s="391">
        <v>1</v>
      </c>
      <c r="P35" s="391">
        <v>21</v>
      </c>
      <c r="Q35" s="391">
        <v>588</v>
      </c>
      <c r="R35" s="391">
        <v>808</v>
      </c>
      <c r="S35" s="391">
        <v>126</v>
      </c>
      <c r="T35" s="391">
        <v>0</v>
      </c>
      <c r="U35" s="391">
        <v>583</v>
      </c>
      <c r="V35" s="391">
        <v>12</v>
      </c>
      <c r="W35" s="391">
        <v>1</v>
      </c>
      <c r="X35" s="391">
        <v>2</v>
      </c>
      <c r="Y35" s="391">
        <v>0</v>
      </c>
      <c r="Z35" s="391">
        <v>0</v>
      </c>
      <c r="AA35" s="391">
        <v>0</v>
      </c>
      <c r="AB35" s="391">
        <v>0</v>
      </c>
      <c r="AC35" s="391">
        <v>0</v>
      </c>
      <c r="AD35" s="391">
        <v>103</v>
      </c>
      <c r="AE35" s="391">
        <v>18400</v>
      </c>
      <c r="AF35" s="391">
        <v>51</v>
      </c>
      <c r="AG35" s="391">
        <v>10167</v>
      </c>
      <c r="AH35" s="391">
        <v>31</v>
      </c>
      <c r="AI35" s="391">
        <v>7444</v>
      </c>
      <c r="AJ35" s="391">
        <v>707</v>
      </c>
      <c r="AK35" s="391">
        <v>1930</v>
      </c>
      <c r="AL35" s="391">
        <v>33</v>
      </c>
      <c r="AM35" s="391">
        <v>927</v>
      </c>
      <c r="AN35" s="391">
        <v>95</v>
      </c>
      <c r="AO35" s="391">
        <v>0</v>
      </c>
      <c r="AP35" s="391">
        <v>0</v>
      </c>
      <c r="AQ35" s="391">
        <v>0</v>
      </c>
      <c r="AR35" s="391">
        <v>40</v>
      </c>
      <c r="AS35" s="391">
        <v>5</v>
      </c>
      <c r="AT35" s="391">
        <v>0</v>
      </c>
      <c r="AU35" s="391">
        <v>11</v>
      </c>
      <c r="AV35" s="391">
        <v>0</v>
      </c>
      <c r="AW35" s="391">
        <v>0</v>
      </c>
      <c r="AX35" s="391">
        <v>0</v>
      </c>
      <c r="AY35" s="391">
        <v>10</v>
      </c>
      <c r="AZ35" s="391">
        <v>0</v>
      </c>
      <c r="BA35" s="391">
        <v>0</v>
      </c>
      <c r="BB35" s="391">
        <v>29</v>
      </c>
      <c r="BC35" s="391">
        <v>82</v>
      </c>
      <c r="BD35" s="391">
        <v>733</v>
      </c>
      <c r="BE35" s="391">
        <v>17</v>
      </c>
      <c r="BF35" s="391">
        <v>78</v>
      </c>
      <c r="BI35" s="30"/>
      <c r="BJ35" s="27"/>
    </row>
    <row r="36" spans="1:62" s="14" customFormat="1" ht="20.25" customHeight="1" x14ac:dyDescent="0.15">
      <c r="A36" s="229"/>
      <c r="B36" s="231" t="s">
        <v>185</v>
      </c>
      <c r="C36" s="391">
        <v>22442</v>
      </c>
      <c r="D36" s="391">
        <v>348</v>
      </c>
      <c r="E36" s="391">
        <v>640</v>
      </c>
      <c r="F36" s="391">
        <v>149</v>
      </c>
      <c r="G36" s="391">
        <v>14</v>
      </c>
      <c r="H36" s="391">
        <v>305</v>
      </c>
      <c r="I36" s="391">
        <v>3</v>
      </c>
      <c r="J36" s="391">
        <v>6</v>
      </c>
      <c r="K36" s="391">
        <v>116</v>
      </c>
      <c r="L36" s="391">
        <v>14</v>
      </c>
      <c r="M36" s="391">
        <v>74</v>
      </c>
      <c r="N36" s="391">
        <v>3</v>
      </c>
      <c r="O36" s="391">
        <v>1</v>
      </c>
      <c r="P36" s="391">
        <v>14</v>
      </c>
      <c r="Q36" s="391">
        <v>501</v>
      </c>
      <c r="R36" s="391">
        <v>647</v>
      </c>
      <c r="S36" s="391">
        <v>105</v>
      </c>
      <c r="T36" s="391">
        <v>0</v>
      </c>
      <c r="U36" s="391">
        <v>491</v>
      </c>
      <c r="V36" s="391">
        <v>5</v>
      </c>
      <c r="W36" s="391">
        <v>1</v>
      </c>
      <c r="X36" s="391">
        <v>0</v>
      </c>
      <c r="Y36" s="391">
        <v>0</v>
      </c>
      <c r="Z36" s="391">
        <v>0</v>
      </c>
      <c r="AA36" s="391">
        <v>0</v>
      </c>
      <c r="AB36" s="391">
        <v>0</v>
      </c>
      <c r="AC36" s="391">
        <v>0</v>
      </c>
      <c r="AD36" s="391">
        <v>88</v>
      </c>
      <c r="AE36" s="391">
        <v>15965</v>
      </c>
      <c r="AF36" s="391">
        <v>33</v>
      </c>
      <c r="AG36" s="391">
        <v>8839</v>
      </c>
      <c r="AH36" s="391">
        <v>30</v>
      </c>
      <c r="AI36" s="391">
        <v>6705</v>
      </c>
      <c r="AJ36" s="391">
        <v>358</v>
      </c>
      <c r="AK36" s="391">
        <v>1396</v>
      </c>
      <c r="AL36" s="391">
        <v>0</v>
      </c>
      <c r="AM36" s="391">
        <v>778</v>
      </c>
      <c r="AN36" s="391">
        <v>48</v>
      </c>
      <c r="AO36" s="391">
        <v>0</v>
      </c>
      <c r="AP36" s="391">
        <v>0</v>
      </c>
      <c r="AQ36" s="391">
        <v>0</v>
      </c>
      <c r="AR36" s="391">
        <v>0</v>
      </c>
      <c r="AS36" s="391">
        <v>4</v>
      </c>
      <c r="AT36" s="391">
        <v>0</v>
      </c>
      <c r="AU36" s="391">
        <v>9</v>
      </c>
      <c r="AV36" s="391">
        <v>0</v>
      </c>
      <c r="AW36" s="391">
        <v>0</v>
      </c>
      <c r="AX36" s="391">
        <v>0</v>
      </c>
      <c r="AY36" s="391">
        <v>9</v>
      </c>
      <c r="AZ36" s="391">
        <v>0</v>
      </c>
      <c r="BA36" s="391">
        <v>0</v>
      </c>
      <c r="BB36" s="391">
        <v>26</v>
      </c>
      <c r="BC36" s="391">
        <v>70</v>
      </c>
      <c r="BD36" s="391">
        <v>577</v>
      </c>
      <c r="BE36" s="391">
        <v>15</v>
      </c>
      <c r="BF36" s="391">
        <v>68</v>
      </c>
      <c r="BI36" s="30"/>
      <c r="BJ36" s="27"/>
    </row>
    <row r="37" spans="1:62" s="14" customFormat="1" ht="20.25" customHeight="1" x14ac:dyDescent="0.15">
      <c r="A37" s="230"/>
      <c r="B37" s="231" t="s">
        <v>230</v>
      </c>
      <c r="C37" s="391">
        <v>2733</v>
      </c>
      <c r="D37" s="391">
        <v>9</v>
      </c>
      <c r="E37" s="391">
        <v>34</v>
      </c>
      <c r="F37" s="391">
        <v>51</v>
      </c>
      <c r="G37" s="391">
        <v>0</v>
      </c>
      <c r="H37" s="391">
        <v>7</v>
      </c>
      <c r="I37" s="391">
        <v>0</v>
      </c>
      <c r="J37" s="391">
        <v>0</v>
      </c>
      <c r="K37" s="391">
        <v>15</v>
      </c>
      <c r="L37" s="391">
        <v>1</v>
      </c>
      <c r="M37" s="391">
        <v>16</v>
      </c>
      <c r="N37" s="391">
        <v>0</v>
      </c>
      <c r="O37" s="391">
        <v>0</v>
      </c>
      <c r="P37" s="391">
        <v>6</v>
      </c>
      <c r="Q37" s="391">
        <v>47</v>
      </c>
      <c r="R37" s="391">
        <v>124</v>
      </c>
      <c r="S37" s="391">
        <v>9</v>
      </c>
      <c r="T37" s="391">
        <v>0</v>
      </c>
      <c r="U37" s="391">
        <v>48</v>
      </c>
      <c r="V37" s="391">
        <v>2</v>
      </c>
      <c r="W37" s="391">
        <v>0</v>
      </c>
      <c r="X37" s="391">
        <v>0</v>
      </c>
      <c r="Y37" s="391">
        <v>0</v>
      </c>
      <c r="Z37" s="391">
        <v>0</v>
      </c>
      <c r="AA37" s="391">
        <v>0</v>
      </c>
      <c r="AB37" s="391">
        <v>0</v>
      </c>
      <c r="AC37" s="391">
        <v>0</v>
      </c>
      <c r="AD37" s="391">
        <v>9</v>
      </c>
      <c r="AE37" s="391">
        <v>1900</v>
      </c>
      <c r="AF37" s="391">
        <v>9</v>
      </c>
      <c r="AG37" s="391">
        <v>944</v>
      </c>
      <c r="AH37" s="391">
        <v>0</v>
      </c>
      <c r="AI37" s="391">
        <v>648</v>
      </c>
      <c r="AJ37" s="391">
        <v>299</v>
      </c>
      <c r="AK37" s="391">
        <v>204</v>
      </c>
      <c r="AL37" s="391">
        <v>0</v>
      </c>
      <c r="AM37" s="391">
        <v>93</v>
      </c>
      <c r="AN37" s="391">
        <v>44</v>
      </c>
      <c r="AO37" s="391">
        <v>0</v>
      </c>
      <c r="AP37" s="391">
        <v>0</v>
      </c>
      <c r="AQ37" s="391">
        <v>0</v>
      </c>
      <c r="AR37" s="391">
        <v>40</v>
      </c>
      <c r="AS37" s="391">
        <v>0</v>
      </c>
      <c r="AT37" s="391">
        <v>0</v>
      </c>
      <c r="AU37" s="391">
        <v>2</v>
      </c>
      <c r="AV37" s="391">
        <v>0</v>
      </c>
      <c r="AW37" s="391">
        <v>0</v>
      </c>
      <c r="AX37" s="391">
        <v>0</v>
      </c>
      <c r="AY37" s="391">
        <v>0</v>
      </c>
      <c r="AZ37" s="391">
        <v>0</v>
      </c>
      <c r="BA37" s="391">
        <v>0</v>
      </c>
      <c r="BB37" s="391">
        <v>2</v>
      </c>
      <c r="BC37" s="391">
        <v>10</v>
      </c>
      <c r="BD37" s="391">
        <v>99</v>
      </c>
      <c r="BE37" s="391">
        <v>1</v>
      </c>
      <c r="BF37" s="391">
        <v>4</v>
      </c>
      <c r="BI37" s="30"/>
      <c r="BJ37" s="27"/>
    </row>
    <row r="38" spans="1:62" s="14" customFormat="1" ht="20.25" customHeight="1" x14ac:dyDescent="0.15">
      <c r="A38" s="230"/>
      <c r="B38" s="231" t="s">
        <v>229</v>
      </c>
      <c r="C38" s="391">
        <v>743</v>
      </c>
      <c r="D38" s="391">
        <v>3</v>
      </c>
      <c r="E38" s="391">
        <v>3</v>
      </c>
      <c r="F38" s="391">
        <v>5</v>
      </c>
      <c r="G38" s="391">
        <v>1</v>
      </c>
      <c r="H38" s="391">
        <v>2</v>
      </c>
      <c r="I38" s="391">
        <v>0</v>
      </c>
      <c r="J38" s="391">
        <v>0</v>
      </c>
      <c r="K38" s="391">
        <v>1</v>
      </c>
      <c r="L38" s="391">
        <v>0</v>
      </c>
      <c r="M38" s="391">
        <v>0</v>
      </c>
      <c r="N38" s="391">
        <v>0</v>
      </c>
      <c r="O38" s="391">
        <v>0</v>
      </c>
      <c r="P38" s="391">
        <v>1</v>
      </c>
      <c r="Q38" s="391">
        <v>2</v>
      </c>
      <c r="R38" s="391">
        <v>19</v>
      </c>
      <c r="S38" s="391">
        <v>9</v>
      </c>
      <c r="T38" s="391">
        <v>0</v>
      </c>
      <c r="U38" s="391">
        <v>25</v>
      </c>
      <c r="V38" s="391">
        <v>1</v>
      </c>
      <c r="W38" s="391">
        <v>0</v>
      </c>
      <c r="X38" s="391">
        <v>2</v>
      </c>
      <c r="Y38" s="391">
        <v>0</v>
      </c>
      <c r="Z38" s="391">
        <v>0</v>
      </c>
      <c r="AA38" s="391">
        <v>0</v>
      </c>
      <c r="AB38" s="391">
        <v>0</v>
      </c>
      <c r="AC38" s="391">
        <v>0</v>
      </c>
      <c r="AD38" s="391">
        <v>5</v>
      </c>
      <c r="AE38" s="391">
        <v>291</v>
      </c>
      <c r="AF38" s="391">
        <v>9</v>
      </c>
      <c r="AG38" s="391">
        <v>175</v>
      </c>
      <c r="AH38" s="391">
        <v>1</v>
      </c>
      <c r="AI38" s="391">
        <v>61</v>
      </c>
      <c r="AJ38" s="391">
        <v>45</v>
      </c>
      <c r="AK38" s="391">
        <v>249</v>
      </c>
      <c r="AL38" s="391">
        <v>33</v>
      </c>
      <c r="AM38" s="391">
        <v>37</v>
      </c>
      <c r="AN38" s="391">
        <v>2</v>
      </c>
      <c r="AO38" s="391">
        <v>0</v>
      </c>
      <c r="AP38" s="391">
        <v>0</v>
      </c>
      <c r="AQ38" s="391">
        <v>0</v>
      </c>
      <c r="AR38" s="391">
        <v>0</v>
      </c>
      <c r="AS38" s="391">
        <v>1</v>
      </c>
      <c r="AT38" s="391">
        <v>0</v>
      </c>
      <c r="AU38" s="391">
        <v>0</v>
      </c>
      <c r="AV38" s="391">
        <v>0</v>
      </c>
      <c r="AW38" s="391">
        <v>0</v>
      </c>
      <c r="AX38" s="391">
        <v>0</v>
      </c>
      <c r="AY38" s="391">
        <v>0</v>
      </c>
      <c r="AZ38" s="391">
        <v>0</v>
      </c>
      <c r="BA38" s="391">
        <v>0</v>
      </c>
      <c r="BB38" s="391">
        <v>1</v>
      </c>
      <c r="BC38" s="391">
        <v>2</v>
      </c>
      <c r="BD38" s="391">
        <v>44</v>
      </c>
      <c r="BE38" s="391">
        <v>1</v>
      </c>
      <c r="BF38" s="391">
        <v>5</v>
      </c>
      <c r="BI38" s="30"/>
      <c r="BJ38" s="27"/>
    </row>
    <row r="39" spans="1:62" s="14" customFormat="1" ht="20.25" customHeight="1" x14ac:dyDescent="0.15">
      <c r="A39" s="214"/>
      <c r="B39" s="231" t="s">
        <v>333</v>
      </c>
      <c r="C39" s="391">
        <v>472</v>
      </c>
      <c r="D39" s="391">
        <v>13</v>
      </c>
      <c r="E39" s="391">
        <v>5</v>
      </c>
      <c r="F39" s="391">
        <v>0</v>
      </c>
      <c r="G39" s="391">
        <v>1</v>
      </c>
      <c r="H39" s="391">
        <v>0</v>
      </c>
      <c r="I39" s="391">
        <v>0</v>
      </c>
      <c r="J39" s="391">
        <v>0</v>
      </c>
      <c r="K39" s="391">
        <v>1</v>
      </c>
      <c r="L39" s="391">
        <v>2</v>
      </c>
      <c r="M39" s="391">
        <v>8</v>
      </c>
      <c r="N39" s="391">
        <v>0</v>
      </c>
      <c r="O39" s="391">
        <v>0</v>
      </c>
      <c r="P39" s="391">
        <v>0</v>
      </c>
      <c r="Q39" s="391">
        <v>38</v>
      </c>
      <c r="R39" s="391">
        <v>18</v>
      </c>
      <c r="S39" s="391">
        <v>3</v>
      </c>
      <c r="T39" s="391">
        <v>0</v>
      </c>
      <c r="U39" s="391">
        <v>19</v>
      </c>
      <c r="V39" s="391">
        <v>4</v>
      </c>
      <c r="W39" s="391">
        <v>0</v>
      </c>
      <c r="X39" s="391">
        <v>0</v>
      </c>
      <c r="Y39" s="391">
        <v>0</v>
      </c>
      <c r="Z39" s="391">
        <v>0</v>
      </c>
      <c r="AA39" s="391">
        <v>0</v>
      </c>
      <c r="AB39" s="391">
        <v>0</v>
      </c>
      <c r="AC39" s="391">
        <v>0</v>
      </c>
      <c r="AD39" s="391">
        <v>1</v>
      </c>
      <c r="AE39" s="391">
        <v>244</v>
      </c>
      <c r="AF39" s="391">
        <v>0</v>
      </c>
      <c r="AG39" s="391">
        <v>209</v>
      </c>
      <c r="AH39" s="391">
        <v>0</v>
      </c>
      <c r="AI39" s="391">
        <v>30</v>
      </c>
      <c r="AJ39" s="391">
        <v>5</v>
      </c>
      <c r="AK39" s="391">
        <v>81</v>
      </c>
      <c r="AL39" s="391">
        <v>0</v>
      </c>
      <c r="AM39" s="391">
        <v>19</v>
      </c>
      <c r="AN39" s="391">
        <v>1</v>
      </c>
      <c r="AO39" s="391">
        <v>0</v>
      </c>
      <c r="AP39" s="391">
        <v>0</v>
      </c>
      <c r="AQ39" s="391">
        <v>0</v>
      </c>
      <c r="AR39" s="391">
        <v>0</v>
      </c>
      <c r="AS39" s="391">
        <v>0</v>
      </c>
      <c r="AT39" s="391">
        <v>0</v>
      </c>
      <c r="AU39" s="391">
        <v>0</v>
      </c>
      <c r="AV39" s="391">
        <v>0</v>
      </c>
      <c r="AW39" s="391">
        <v>0</v>
      </c>
      <c r="AX39" s="391">
        <v>0</v>
      </c>
      <c r="AY39" s="391">
        <v>1</v>
      </c>
      <c r="AZ39" s="391">
        <v>0</v>
      </c>
      <c r="BA39" s="391">
        <v>0</v>
      </c>
      <c r="BB39" s="391">
        <v>0</v>
      </c>
      <c r="BC39" s="391">
        <v>0</v>
      </c>
      <c r="BD39" s="391">
        <v>13</v>
      </c>
      <c r="BE39" s="391">
        <v>0</v>
      </c>
      <c r="BF39" s="391">
        <v>1</v>
      </c>
      <c r="BI39" s="30"/>
      <c r="BJ39" s="27"/>
    </row>
    <row r="40" spans="1:62" s="14" customFormat="1" ht="20.25" customHeight="1" x14ac:dyDescent="0.15">
      <c r="A40" s="486" t="s">
        <v>228</v>
      </c>
      <c r="B40" s="485"/>
      <c r="C40" s="391">
        <v>6407</v>
      </c>
      <c r="D40" s="391">
        <v>20</v>
      </c>
      <c r="E40" s="391">
        <v>29</v>
      </c>
      <c r="F40" s="391">
        <v>12</v>
      </c>
      <c r="G40" s="391">
        <v>10</v>
      </c>
      <c r="H40" s="391">
        <v>14</v>
      </c>
      <c r="I40" s="391">
        <v>0</v>
      </c>
      <c r="J40" s="391">
        <v>0</v>
      </c>
      <c r="K40" s="391">
        <v>4</v>
      </c>
      <c r="L40" s="391">
        <v>0</v>
      </c>
      <c r="M40" s="391">
        <v>2</v>
      </c>
      <c r="N40" s="391">
        <v>0</v>
      </c>
      <c r="O40" s="391">
        <v>0</v>
      </c>
      <c r="P40" s="391">
        <v>6</v>
      </c>
      <c r="Q40" s="391">
        <v>3</v>
      </c>
      <c r="R40" s="391">
        <v>80</v>
      </c>
      <c r="S40" s="391">
        <v>20</v>
      </c>
      <c r="T40" s="391">
        <v>0</v>
      </c>
      <c r="U40" s="391">
        <v>83</v>
      </c>
      <c r="V40" s="391">
        <v>46</v>
      </c>
      <c r="W40" s="391">
        <v>0</v>
      </c>
      <c r="X40" s="391">
        <v>0</v>
      </c>
      <c r="Y40" s="391">
        <v>10</v>
      </c>
      <c r="Z40" s="391">
        <v>0</v>
      </c>
      <c r="AA40" s="391">
        <v>0</v>
      </c>
      <c r="AB40" s="391">
        <v>0</v>
      </c>
      <c r="AC40" s="391">
        <v>0</v>
      </c>
      <c r="AD40" s="391">
        <v>28</v>
      </c>
      <c r="AE40" s="391">
        <v>1049</v>
      </c>
      <c r="AF40" s="391">
        <v>3</v>
      </c>
      <c r="AG40" s="391">
        <v>580</v>
      </c>
      <c r="AH40" s="391">
        <v>0</v>
      </c>
      <c r="AI40" s="391">
        <v>324</v>
      </c>
      <c r="AJ40" s="391">
        <v>142</v>
      </c>
      <c r="AK40" s="391">
        <v>677</v>
      </c>
      <c r="AL40" s="391">
        <v>10</v>
      </c>
      <c r="AM40" s="391">
        <v>150</v>
      </c>
      <c r="AN40" s="391">
        <v>65</v>
      </c>
      <c r="AO40" s="391">
        <v>0</v>
      </c>
      <c r="AP40" s="391">
        <v>0</v>
      </c>
      <c r="AQ40" s="391">
        <v>2</v>
      </c>
      <c r="AR40" s="391">
        <v>45</v>
      </c>
      <c r="AS40" s="391">
        <v>0</v>
      </c>
      <c r="AT40" s="391">
        <v>0</v>
      </c>
      <c r="AU40" s="391">
        <v>2</v>
      </c>
      <c r="AV40" s="391">
        <v>0</v>
      </c>
      <c r="AW40" s="391">
        <v>0</v>
      </c>
      <c r="AX40" s="391">
        <v>0</v>
      </c>
      <c r="AY40" s="391">
        <v>2</v>
      </c>
      <c r="AZ40" s="391">
        <v>0</v>
      </c>
      <c r="BA40" s="391">
        <v>0</v>
      </c>
      <c r="BB40" s="391">
        <v>14</v>
      </c>
      <c r="BC40" s="391">
        <v>38</v>
      </c>
      <c r="BD40" s="391">
        <v>745</v>
      </c>
      <c r="BE40" s="391">
        <v>79</v>
      </c>
      <c r="BF40" s="391">
        <v>3227</v>
      </c>
      <c r="BI40" s="30"/>
      <c r="BJ40" s="27"/>
    </row>
    <row r="41" spans="1:62" s="14" customFormat="1" ht="20.25" customHeight="1" x14ac:dyDescent="0.15">
      <c r="A41" s="229"/>
      <c r="B41" s="232" t="s">
        <v>227</v>
      </c>
      <c r="C41" s="391">
        <v>4724</v>
      </c>
      <c r="D41" s="391">
        <v>9</v>
      </c>
      <c r="E41" s="391">
        <v>10</v>
      </c>
      <c r="F41" s="391">
        <v>4</v>
      </c>
      <c r="G41" s="391">
        <v>0</v>
      </c>
      <c r="H41" s="391">
        <v>11</v>
      </c>
      <c r="I41" s="391">
        <v>0</v>
      </c>
      <c r="J41" s="391">
        <v>0</v>
      </c>
      <c r="K41" s="391">
        <v>4</v>
      </c>
      <c r="L41" s="391">
        <v>0</v>
      </c>
      <c r="M41" s="391">
        <v>2</v>
      </c>
      <c r="N41" s="391">
        <v>0</v>
      </c>
      <c r="O41" s="391">
        <v>0</v>
      </c>
      <c r="P41" s="391">
        <v>2</v>
      </c>
      <c r="Q41" s="391">
        <v>2</v>
      </c>
      <c r="R41" s="391">
        <v>50</v>
      </c>
      <c r="S41" s="391">
        <v>15</v>
      </c>
      <c r="T41" s="391">
        <v>0</v>
      </c>
      <c r="U41" s="391">
        <v>57</v>
      </c>
      <c r="V41" s="391">
        <v>8</v>
      </c>
      <c r="W41" s="391">
        <v>0</v>
      </c>
      <c r="X41" s="391">
        <v>0</v>
      </c>
      <c r="Y41" s="391">
        <v>0</v>
      </c>
      <c r="Z41" s="391">
        <v>0</v>
      </c>
      <c r="AA41" s="391">
        <v>0</v>
      </c>
      <c r="AB41" s="391">
        <v>0</v>
      </c>
      <c r="AC41" s="391">
        <v>0</v>
      </c>
      <c r="AD41" s="391">
        <v>13</v>
      </c>
      <c r="AE41" s="391">
        <v>531</v>
      </c>
      <c r="AF41" s="391">
        <v>3</v>
      </c>
      <c r="AG41" s="391">
        <v>286</v>
      </c>
      <c r="AH41" s="391">
        <v>0</v>
      </c>
      <c r="AI41" s="391">
        <v>188</v>
      </c>
      <c r="AJ41" s="391">
        <v>54</v>
      </c>
      <c r="AK41" s="391">
        <v>381</v>
      </c>
      <c r="AL41" s="391">
        <v>7</v>
      </c>
      <c r="AM41" s="391">
        <v>91</v>
      </c>
      <c r="AN41" s="391">
        <v>16</v>
      </c>
      <c r="AO41" s="391">
        <v>0</v>
      </c>
      <c r="AP41" s="391">
        <v>0</v>
      </c>
      <c r="AQ41" s="391">
        <v>1</v>
      </c>
      <c r="AR41" s="391">
        <v>0</v>
      </c>
      <c r="AS41" s="391">
        <v>0</v>
      </c>
      <c r="AT41" s="391">
        <v>0</v>
      </c>
      <c r="AU41" s="391">
        <v>1</v>
      </c>
      <c r="AV41" s="391">
        <v>0</v>
      </c>
      <c r="AW41" s="391">
        <v>0</v>
      </c>
      <c r="AX41" s="391">
        <v>0</v>
      </c>
      <c r="AY41" s="391">
        <v>1</v>
      </c>
      <c r="AZ41" s="391">
        <v>0</v>
      </c>
      <c r="BA41" s="391">
        <v>0</v>
      </c>
      <c r="BB41" s="391">
        <v>13</v>
      </c>
      <c r="BC41" s="391">
        <v>18</v>
      </c>
      <c r="BD41" s="391">
        <v>621</v>
      </c>
      <c r="BE41" s="391">
        <v>53</v>
      </c>
      <c r="BF41" s="391">
        <v>2819</v>
      </c>
      <c r="BI41" s="30"/>
      <c r="BJ41" s="27"/>
    </row>
    <row r="42" spans="1:62" s="14" customFormat="1" ht="20.25" customHeight="1" x14ac:dyDescent="0.15">
      <c r="A42" s="230"/>
      <c r="B42" s="232" t="s">
        <v>399</v>
      </c>
      <c r="C42" s="391">
        <v>554</v>
      </c>
      <c r="D42" s="391">
        <v>5</v>
      </c>
      <c r="E42" s="391">
        <v>5</v>
      </c>
      <c r="F42" s="391">
        <v>0</v>
      </c>
      <c r="G42" s="391">
        <v>0</v>
      </c>
      <c r="H42" s="391">
        <v>1</v>
      </c>
      <c r="I42" s="391">
        <v>0</v>
      </c>
      <c r="J42" s="391">
        <v>0</v>
      </c>
      <c r="K42" s="391">
        <v>0</v>
      </c>
      <c r="L42" s="391">
        <v>0</v>
      </c>
      <c r="M42" s="391">
        <v>0</v>
      </c>
      <c r="N42" s="391">
        <v>0</v>
      </c>
      <c r="O42" s="391">
        <v>0</v>
      </c>
      <c r="P42" s="391">
        <v>1</v>
      </c>
      <c r="Q42" s="391">
        <v>0</v>
      </c>
      <c r="R42" s="391">
        <v>5</v>
      </c>
      <c r="S42" s="391">
        <v>0</v>
      </c>
      <c r="T42" s="391">
        <v>0</v>
      </c>
      <c r="U42" s="391">
        <v>0</v>
      </c>
      <c r="V42" s="391">
        <v>17</v>
      </c>
      <c r="W42" s="391">
        <v>0</v>
      </c>
      <c r="X42" s="391">
        <v>0</v>
      </c>
      <c r="Y42" s="391">
        <v>10</v>
      </c>
      <c r="Z42" s="391">
        <v>0</v>
      </c>
      <c r="AA42" s="391">
        <v>0</v>
      </c>
      <c r="AB42" s="391">
        <v>0</v>
      </c>
      <c r="AC42" s="391">
        <v>0</v>
      </c>
      <c r="AD42" s="391">
        <v>0</v>
      </c>
      <c r="AE42" s="391">
        <v>82</v>
      </c>
      <c r="AF42" s="391">
        <v>0</v>
      </c>
      <c r="AG42" s="391">
        <v>29</v>
      </c>
      <c r="AH42" s="391">
        <v>0</v>
      </c>
      <c r="AI42" s="391">
        <v>51</v>
      </c>
      <c r="AJ42" s="391">
        <v>2</v>
      </c>
      <c r="AK42" s="391">
        <v>71</v>
      </c>
      <c r="AL42" s="391">
        <v>1</v>
      </c>
      <c r="AM42" s="391">
        <v>7</v>
      </c>
      <c r="AN42" s="391">
        <v>2</v>
      </c>
      <c r="AO42" s="391">
        <v>0</v>
      </c>
      <c r="AP42" s="391">
        <v>0</v>
      </c>
      <c r="AQ42" s="391">
        <v>1</v>
      </c>
      <c r="AR42" s="391">
        <v>0</v>
      </c>
      <c r="AS42" s="391">
        <v>0</v>
      </c>
      <c r="AT42" s="391">
        <v>0</v>
      </c>
      <c r="AU42" s="391">
        <v>0</v>
      </c>
      <c r="AV42" s="391">
        <v>0</v>
      </c>
      <c r="AW42" s="391">
        <v>0</v>
      </c>
      <c r="AX42" s="391">
        <v>0</v>
      </c>
      <c r="AY42" s="391">
        <v>0</v>
      </c>
      <c r="AZ42" s="391">
        <v>0</v>
      </c>
      <c r="BA42" s="391">
        <v>0</v>
      </c>
      <c r="BB42" s="391">
        <v>1</v>
      </c>
      <c r="BC42" s="391">
        <v>12</v>
      </c>
      <c r="BD42" s="391">
        <v>52</v>
      </c>
      <c r="BE42" s="391">
        <v>20</v>
      </c>
      <c r="BF42" s="391">
        <v>263</v>
      </c>
      <c r="BI42" s="30"/>
      <c r="BJ42" s="27"/>
    </row>
    <row r="43" spans="1:62" s="14" customFormat="1" ht="20.25" customHeight="1" x14ac:dyDescent="0.15">
      <c r="A43" s="230"/>
      <c r="B43" s="231" t="s">
        <v>333</v>
      </c>
      <c r="C43" s="391">
        <v>1129</v>
      </c>
      <c r="D43" s="391">
        <v>6</v>
      </c>
      <c r="E43" s="391">
        <v>14</v>
      </c>
      <c r="F43" s="391">
        <v>8</v>
      </c>
      <c r="G43" s="391">
        <v>10</v>
      </c>
      <c r="H43" s="391">
        <v>2</v>
      </c>
      <c r="I43" s="391">
        <v>0</v>
      </c>
      <c r="J43" s="391">
        <v>0</v>
      </c>
      <c r="K43" s="391">
        <v>0</v>
      </c>
      <c r="L43" s="391">
        <v>0</v>
      </c>
      <c r="M43" s="391">
        <v>0</v>
      </c>
      <c r="N43" s="391">
        <v>0</v>
      </c>
      <c r="O43" s="391">
        <v>0</v>
      </c>
      <c r="P43" s="391">
        <v>3</v>
      </c>
      <c r="Q43" s="391">
        <v>1</v>
      </c>
      <c r="R43" s="391">
        <v>25</v>
      </c>
      <c r="S43" s="391">
        <v>5</v>
      </c>
      <c r="T43" s="391">
        <v>0</v>
      </c>
      <c r="U43" s="391">
        <v>26</v>
      </c>
      <c r="V43" s="391">
        <v>21</v>
      </c>
      <c r="W43" s="391">
        <v>0</v>
      </c>
      <c r="X43" s="391">
        <v>0</v>
      </c>
      <c r="Y43" s="391">
        <v>0</v>
      </c>
      <c r="Z43" s="391">
        <v>0</v>
      </c>
      <c r="AA43" s="391">
        <v>0</v>
      </c>
      <c r="AB43" s="391">
        <v>0</v>
      </c>
      <c r="AC43" s="391">
        <v>0</v>
      </c>
      <c r="AD43" s="391">
        <v>15</v>
      </c>
      <c r="AE43" s="391">
        <v>436</v>
      </c>
      <c r="AF43" s="391">
        <v>0</v>
      </c>
      <c r="AG43" s="391">
        <v>265</v>
      </c>
      <c r="AH43" s="391">
        <v>0</v>
      </c>
      <c r="AI43" s="391">
        <v>85</v>
      </c>
      <c r="AJ43" s="391">
        <v>86</v>
      </c>
      <c r="AK43" s="391">
        <v>225</v>
      </c>
      <c r="AL43" s="391">
        <v>2</v>
      </c>
      <c r="AM43" s="391">
        <v>52</v>
      </c>
      <c r="AN43" s="391">
        <v>47</v>
      </c>
      <c r="AO43" s="391">
        <v>0</v>
      </c>
      <c r="AP43" s="391">
        <v>0</v>
      </c>
      <c r="AQ43" s="391">
        <v>0</v>
      </c>
      <c r="AR43" s="391">
        <v>45</v>
      </c>
      <c r="AS43" s="391">
        <v>0</v>
      </c>
      <c r="AT43" s="391">
        <v>0</v>
      </c>
      <c r="AU43" s="391">
        <v>1</v>
      </c>
      <c r="AV43" s="391">
        <v>0</v>
      </c>
      <c r="AW43" s="391">
        <v>0</v>
      </c>
      <c r="AX43" s="391">
        <v>0</v>
      </c>
      <c r="AY43" s="391">
        <v>1</v>
      </c>
      <c r="AZ43" s="391">
        <v>0</v>
      </c>
      <c r="BA43" s="391">
        <v>0</v>
      </c>
      <c r="BB43" s="391">
        <v>0</v>
      </c>
      <c r="BC43" s="391">
        <v>8</v>
      </c>
      <c r="BD43" s="391">
        <v>72</v>
      </c>
      <c r="BE43" s="391">
        <v>6</v>
      </c>
      <c r="BF43" s="391">
        <v>145</v>
      </c>
      <c r="BI43" s="30"/>
      <c r="BJ43" s="27"/>
    </row>
    <row r="44" spans="1:62" s="14" customFormat="1" ht="20.25" customHeight="1" x14ac:dyDescent="0.15">
      <c r="A44" s="486" t="s">
        <v>189</v>
      </c>
      <c r="B44" s="485"/>
      <c r="C44" s="391">
        <v>5157</v>
      </c>
      <c r="D44" s="391">
        <v>97</v>
      </c>
      <c r="E44" s="391">
        <v>236</v>
      </c>
      <c r="F44" s="391">
        <v>31</v>
      </c>
      <c r="G44" s="391">
        <v>0</v>
      </c>
      <c r="H44" s="391">
        <v>21</v>
      </c>
      <c r="I44" s="391">
        <v>1</v>
      </c>
      <c r="J44" s="391">
        <v>0</v>
      </c>
      <c r="K44" s="391">
        <v>17</v>
      </c>
      <c r="L44" s="391">
        <v>7</v>
      </c>
      <c r="M44" s="391">
        <v>43</v>
      </c>
      <c r="N44" s="391">
        <v>1</v>
      </c>
      <c r="O44" s="391">
        <v>0</v>
      </c>
      <c r="P44" s="391">
        <v>3</v>
      </c>
      <c r="Q44" s="391">
        <v>65</v>
      </c>
      <c r="R44" s="391">
        <v>170</v>
      </c>
      <c r="S44" s="391">
        <v>29</v>
      </c>
      <c r="T44" s="391">
        <v>0</v>
      </c>
      <c r="U44" s="391">
        <v>108</v>
      </c>
      <c r="V44" s="391">
        <v>15</v>
      </c>
      <c r="W44" s="391">
        <v>0</v>
      </c>
      <c r="X44" s="391">
        <v>0</v>
      </c>
      <c r="Y44" s="391">
        <v>0</v>
      </c>
      <c r="Z44" s="391">
        <v>0</v>
      </c>
      <c r="AA44" s="391">
        <v>0</v>
      </c>
      <c r="AB44" s="391">
        <v>0</v>
      </c>
      <c r="AC44" s="391">
        <v>0</v>
      </c>
      <c r="AD44" s="391">
        <v>6</v>
      </c>
      <c r="AE44" s="391">
        <v>3473</v>
      </c>
      <c r="AF44" s="391">
        <v>11</v>
      </c>
      <c r="AG44" s="391">
        <v>2213</v>
      </c>
      <c r="AH44" s="391">
        <v>2</v>
      </c>
      <c r="AI44" s="391">
        <v>925</v>
      </c>
      <c r="AJ44" s="391">
        <v>322</v>
      </c>
      <c r="AK44" s="391">
        <v>265</v>
      </c>
      <c r="AL44" s="391">
        <v>14</v>
      </c>
      <c r="AM44" s="391">
        <v>198</v>
      </c>
      <c r="AN44" s="391">
        <v>85</v>
      </c>
      <c r="AO44" s="391">
        <v>0</v>
      </c>
      <c r="AP44" s="391">
        <v>0</v>
      </c>
      <c r="AQ44" s="391">
        <v>0</v>
      </c>
      <c r="AR44" s="391">
        <v>53</v>
      </c>
      <c r="AS44" s="391">
        <v>11</v>
      </c>
      <c r="AT44" s="391">
        <v>16</v>
      </c>
      <c r="AU44" s="391">
        <v>0</v>
      </c>
      <c r="AV44" s="391">
        <v>0</v>
      </c>
      <c r="AW44" s="391">
        <v>0</v>
      </c>
      <c r="AX44" s="391">
        <v>0</v>
      </c>
      <c r="AY44" s="391">
        <v>1</v>
      </c>
      <c r="AZ44" s="391">
        <v>0</v>
      </c>
      <c r="BA44" s="391">
        <v>0</v>
      </c>
      <c r="BB44" s="391">
        <v>4</v>
      </c>
      <c r="BC44" s="391">
        <v>36</v>
      </c>
      <c r="BD44" s="391">
        <v>217</v>
      </c>
      <c r="BE44" s="391">
        <v>6</v>
      </c>
      <c r="BF44" s="391">
        <v>13</v>
      </c>
      <c r="BI44" s="30"/>
      <c r="BJ44" s="27"/>
    </row>
    <row r="45" spans="1:62" s="14" customFormat="1" ht="20.25" customHeight="1" x14ac:dyDescent="0.15">
      <c r="A45" s="229"/>
      <c r="B45" s="231" t="s">
        <v>8</v>
      </c>
      <c r="C45" s="391">
        <v>4257</v>
      </c>
      <c r="D45" s="391">
        <v>53</v>
      </c>
      <c r="E45" s="391">
        <v>207</v>
      </c>
      <c r="F45" s="391">
        <v>28</v>
      </c>
      <c r="G45" s="391">
        <v>0</v>
      </c>
      <c r="H45" s="391">
        <v>15</v>
      </c>
      <c r="I45" s="391">
        <v>1</v>
      </c>
      <c r="J45" s="391">
        <v>0</v>
      </c>
      <c r="K45" s="391">
        <v>14</v>
      </c>
      <c r="L45" s="391">
        <v>7</v>
      </c>
      <c r="M45" s="391">
        <v>37</v>
      </c>
      <c r="N45" s="391">
        <v>1</v>
      </c>
      <c r="O45" s="391">
        <v>0</v>
      </c>
      <c r="P45" s="391">
        <v>2</v>
      </c>
      <c r="Q45" s="391">
        <v>54</v>
      </c>
      <c r="R45" s="391">
        <v>137</v>
      </c>
      <c r="S45" s="391">
        <v>19</v>
      </c>
      <c r="T45" s="391">
        <v>0</v>
      </c>
      <c r="U45" s="391">
        <v>95</v>
      </c>
      <c r="V45" s="391">
        <v>7</v>
      </c>
      <c r="W45" s="391">
        <v>0</v>
      </c>
      <c r="X45" s="391">
        <v>0</v>
      </c>
      <c r="Y45" s="391">
        <v>0</v>
      </c>
      <c r="Z45" s="391">
        <v>0</v>
      </c>
      <c r="AA45" s="391">
        <v>0</v>
      </c>
      <c r="AB45" s="391">
        <v>0</v>
      </c>
      <c r="AC45" s="391">
        <v>0</v>
      </c>
      <c r="AD45" s="391">
        <v>6</v>
      </c>
      <c r="AE45" s="391">
        <v>3028</v>
      </c>
      <c r="AF45" s="391">
        <v>11</v>
      </c>
      <c r="AG45" s="391">
        <v>1905</v>
      </c>
      <c r="AH45" s="391">
        <v>2</v>
      </c>
      <c r="AI45" s="391">
        <v>801</v>
      </c>
      <c r="AJ45" s="391">
        <v>309</v>
      </c>
      <c r="AK45" s="391">
        <v>132</v>
      </c>
      <c r="AL45" s="391">
        <v>0</v>
      </c>
      <c r="AM45" s="391">
        <v>141</v>
      </c>
      <c r="AN45" s="391">
        <v>57</v>
      </c>
      <c r="AO45" s="391">
        <v>0</v>
      </c>
      <c r="AP45" s="391">
        <v>0</v>
      </c>
      <c r="AQ45" s="391">
        <v>0</v>
      </c>
      <c r="AR45" s="391">
        <v>44</v>
      </c>
      <c r="AS45" s="391">
        <v>2</v>
      </c>
      <c r="AT45" s="391">
        <v>9</v>
      </c>
      <c r="AU45" s="391">
        <v>0</v>
      </c>
      <c r="AV45" s="391">
        <v>0</v>
      </c>
      <c r="AW45" s="391">
        <v>0</v>
      </c>
      <c r="AX45" s="391">
        <v>0</v>
      </c>
      <c r="AY45" s="391">
        <v>0</v>
      </c>
      <c r="AZ45" s="391">
        <v>0</v>
      </c>
      <c r="BA45" s="391">
        <v>0</v>
      </c>
      <c r="BB45" s="391">
        <v>2</v>
      </c>
      <c r="BC45" s="391">
        <v>31</v>
      </c>
      <c r="BD45" s="391">
        <v>171</v>
      </c>
      <c r="BE45" s="391">
        <v>4</v>
      </c>
      <c r="BF45" s="391">
        <v>10</v>
      </c>
      <c r="BI45" s="30"/>
      <c r="BJ45" s="27"/>
    </row>
    <row r="46" spans="1:62" s="14" customFormat="1" ht="20.25" customHeight="1" x14ac:dyDescent="0.15">
      <c r="A46" s="230"/>
      <c r="B46" s="233" t="s">
        <v>226</v>
      </c>
      <c r="C46" s="391">
        <v>699</v>
      </c>
      <c r="D46" s="391">
        <v>22</v>
      </c>
      <c r="E46" s="391">
        <v>17</v>
      </c>
      <c r="F46" s="391">
        <v>3</v>
      </c>
      <c r="G46" s="391">
        <v>0</v>
      </c>
      <c r="H46" s="391">
        <v>5</v>
      </c>
      <c r="I46" s="391">
        <v>0</v>
      </c>
      <c r="J46" s="391">
        <v>0</v>
      </c>
      <c r="K46" s="391">
        <v>2</v>
      </c>
      <c r="L46" s="391">
        <v>0</v>
      </c>
      <c r="M46" s="391">
        <v>4</v>
      </c>
      <c r="N46" s="391">
        <v>0</v>
      </c>
      <c r="O46" s="391">
        <v>0</v>
      </c>
      <c r="P46" s="391">
        <v>1</v>
      </c>
      <c r="Q46" s="391">
        <v>10</v>
      </c>
      <c r="R46" s="391">
        <v>31</v>
      </c>
      <c r="S46" s="391">
        <v>9</v>
      </c>
      <c r="T46" s="391">
        <v>0</v>
      </c>
      <c r="U46" s="391">
        <v>12</v>
      </c>
      <c r="V46" s="391">
        <v>8</v>
      </c>
      <c r="W46" s="391">
        <v>0</v>
      </c>
      <c r="X46" s="391">
        <v>0</v>
      </c>
      <c r="Y46" s="391">
        <v>0</v>
      </c>
      <c r="Z46" s="391">
        <v>0</v>
      </c>
      <c r="AA46" s="391">
        <v>0</v>
      </c>
      <c r="AB46" s="391">
        <v>0</v>
      </c>
      <c r="AC46" s="391">
        <v>0</v>
      </c>
      <c r="AD46" s="391">
        <v>0</v>
      </c>
      <c r="AE46" s="391">
        <v>405</v>
      </c>
      <c r="AF46" s="391">
        <v>0</v>
      </c>
      <c r="AG46" s="391">
        <v>279</v>
      </c>
      <c r="AH46" s="391">
        <v>0</v>
      </c>
      <c r="AI46" s="391">
        <v>115</v>
      </c>
      <c r="AJ46" s="391">
        <v>11</v>
      </c>
      <c r="AK46" s="391">
        <v>50</v>
      </c>
      <c r="AL46" s="391">
        <v>0</v>
      </c>
      <c r="AM46" s="391">
        <v>50</v>
      </c>
      <c r="AN46" s="391">
        <v>21</v>
      </c>
      <c r="AO46" s="391">
        <v>0</v>
      </c>
      <c r="AP46" s="391">
        <v>0</v>
      </c>
      <c r="AQ46" s="391">
        <v>0</v>
      </c>
      <c r="AR46" s="391">
        <v>9</v>
      </c>
      <c r="AS46" s="391">
        <v>4</v>
      </c>
      <c r="AT46" s="391">
        <v>6</v>
      </c>
      <c r="AU46" s="391">
        <v>0</v>
      </c>
      <c r="AV46" s="391">
        <v>0</v>
      </c>
      <c r="AW46" s="391">
        <v>0</v>
      </c>
      <c r="AX46" s="391">
        <v>0</v>
      </c>
      <c r="AY46" s="391">
        <v>0</v>
      </c>
      <c r="AZ46" s="391">
        <v>0</v>
      </c>
      <c r="BA46" s="391">
        <v>0</v>
      </c>
      <c r="BB46" s="391">
        <v>2</v>
      </c>
      <c r="BC46" s="391">
        <v>5</v>
      </c>
      <c r="BD46" s="391">
        <v>39</v>
      </c>
      <c r="BE46" s="391">
        <v>2</v>
      </c>
      <c r="BF46" s="391">
        <v>3</v>
      </c>
      <c r="BI46" s="30"/>
      <c r="BJ46" s="27"/>
    </row>
    <row r="47" spans="1:62" s="14" customFormat="1" ht="20.25" customHeight="1" x14ac:dyDescent="0.15">
      <c r="A47" s="214"/>
      <c r="B47" s="221" t="s">
        <v>333</v>
      </c>
      <c r="C47" s="391">
        <v>201</v>
      </c>
      <c r="D47" s="391">
        <v>22</v>
      </c>
      <c r="E47" s="391">
        <v>12</v>
      </c>
      <c r="F47" s="391">
        <v>0</v>
      </c>
      <c r="G47" s="391">
        <v>0</v>
      </c>
      <c r="H47" s="391">
        <v>1</v>
      </c>
      <c r="I47" s="391">
        <v>0</v>
      </c>
      <c r="J47" s="391">
        <v>0</v>
      </c>
      <c r="K47" s="391">
        <v>1</v>
      </c>
      <c r="L47" s="391">
        <v>0</v>
      </c>
      <c r="M47" s="391">
        <v>2</v>
      </c>
      <c r="N47" s="391">
        <v>0</v>
      </c>
      <c r="O47" s="391">
        <v>0</v>
      </c>
      <c r="P47" s="391">
        <v>0</v>
      </c>
      <c r="Q47" s="391">
        <v>1</v>
      </c>
      <c r="R47" s="391">
        <v>2</v>
      </c>
      <c r="S47" s="391">
        <v>1</v>
      </c>
      <c r="T47" s="391">
        <v>0</v>
      </c>
      <c r="U47" s="391">
        <v>1</v>
      </c>
      <c r="V47" s="391">
        <v>0</v>
      </c>
      <c r="W47" s="391">
        <v>0</v>
      </c>
      <c r="X47" s="391">
        <v>0</v>
      </c>
      <c r="Y47" s="391">
        <v>0</v>
      </c>
      <c r="Z47" s="391">
        <v>0</v>
      </c>
      <c r="AA47" s="391">
        <v>0</v>
      </c>
      <c r="AB47" s="391">
        <v>0</v>
      </c>
      <c r="AC47" s="391">
        <v>0</v>
      </c>
      <c r="AD47" s="391">
        <v>0</v>
      </c>
      <c r="AE47" s="391">
        <v>40</v>
      </c>
      <c r="AF47" s="391">
        <v>0</v>
      </c>
      <c r="AG47" s="391">
        <v>29</v>
      </c>
      <c r="AH47" s="391">
        <v>0</v>
      </c>
      <c r="AI47" s="391">
        <v>9</v>
      </c>
      <c r="AJ47" s="391">
        <v>2</v>
      </c>
      <c r="AK47" s="391">
        <v>83</v>
      </c>
      <c r="AL47" s="391">
        <v>14</v>
      </c>
      <c r="AM47" s="391">
        <v>7</v>
      </c>
      <c r="AN47" s="391">
        <v>7</v>
      </c>
      <c r="AO47" s="391">
        <v>0</v>
      </c>
      <c r="AP47" s="391">
        <v>0</v>
      </c>
      <c r="AQ47" s="391">
        <v>0</v>
      </c>
      <c r="AR47" s="391">
        <v>0</v>
      </c>
      <c r="AS47" s="391">
        <v>5</v>
      </c>
      <c r="AT47" s="391">
        <v>1</v>
      </c>
      <c r="AU47" s="391">
        <v>0</v>
      </c>
      <c r="AV47" s="391">
        <v>0</v>
      </c>
      <c r="AW47" s="391">
        <v>0</v>
      </c>
      <c r="AX47" s="391">
        <v>0</v>
      </c>
      <c r="AY47" s="391">
        <v>1</v>
      </c>
      <c r="AZ47" s="391">
        <v>0</v>
      </c>
      <c r="BA47" s="391">
        <v>0</v>
      </c>
      <c r="BB47" s="391">
        <v>0</v>
      </c>
      <c r="BC47" s="391">
        <v>0</v>
      </c>
      <c r="BD47" s="391">
        <v>7</v>
      </c>
      <c r="BE47" s="391">
        <v>0</v>
      </c>
      <c r="BF47" s="391">
        <v>0</v>
      </c>
      <c r="BI47" s="30"/>
      <c r="BJ47" s="27"/>
    </row>
    <row r="48" spans="1:62" s="14" customFormat="1" ht="20.25" customHeight="1" x14ac:dyDescent="0.15">
      <c r="A48" s="484" t="s">
        <v>179</v>
      </c>
      <c r="B48" s="485"/>
      <c r="C48" s="391">
        <v>15</v>
      </c>
      <c r="D48" s="391">
        <v>1</v>
      </c>
      <c r="E48" s="391">
        <v>4</v>
      </c>
      <c r="F48" s="391">
        <v>0</v>
      </c>
      <c r="G48" s="391">
        <v>0</v>
      </c>
      <c r="H48" s="391">
        <v>0</v>
      </c>
      <c r="I48" s="391">
        <v>0</v>
      </c>
      <c r="J48" s="391">
        <v>0</v>
      </c>
      <c r="K48" s="391">
        <v>0</v>
      </c>
      <c r="L48" s="391">
        <v>0</v>
      </c>
      <c r="M48" s="391">
        <v>0</v>
      </c>
      <c r="N48" s="391">
        <v>0</v>
      </c>
      <c r="O48" s="391">
        <v>0</v>
      </c>
      <c r="P48" s="391">
        <v>0</v>
      </c>
      <c r="Q48" s="391">
        <v>1</v>
      </c>
      <c r="R48" s="391">
        <v>1</v>
      </c>
      <c r="S48" s="391">
        <v>0</v>
      </c>
      <c r="T48" s="391">
        <v>0</v>
      </c>
      <c r="U48" s="391">
        <v>0</v>
      </c>
      <c r="V48" s="391">
        <v>0</v>
      </c>
      <c r="W48" s="391">
        <v>0</v>
      </c>
      <c r="X48" s="391">
        <v>0</v>
      </c>
      <c r="Y48" s="391">
        <v>0</v>
      </c>
      <c r="Z48" s="391">
        <v>0</v>
      </c>
      <c r="AA48" s="391">
        <v>0</v>
      </c>
      <c r="AB48" s="391">
        <v>0</v>
      </c>
      <c r="AC48" s="391">
        <v>0</v>
      </c>
      <c r="AD48" s="391">
        <v>0</v>
      </c>
      <c r="AE48" s="391">
        <v>4</v>
      </c>
      <c r="AF48" s="391">
        <v>0</v>
      </c>
      <c r="AG48" s="391">
        <v>3</v>
      </c>
      <c r="AH48" s="391">
        <v>0</v>
      </c>
      <c r="AI48" s="391">
        <v>0</v>
      </c>
      <c r="AJ48" s="391">
        <v>1</v>
      </c>
      <c r="AK48" s="391">
        <v>3</v>
      </c>
      <c r="AL48" s="391">
        <v>0</v>
      </c>
      <c r="AM48" s="391">
        <v>0</v>
      </c>
      <c r="AN48" s="391">
        <v>0</v>
      </c>
      <c r="AO48" s="391">
        <v>0</v>
      </c>
      <c r="AP48" s="391">
        <v>0</v>
      </c>
      <c r="AQ48" s="391">
        <v>0</v>
      </c>
      <c r="AR48" s="391">
        <v>0</v>
      </c>
      <c r="AS48" s="391">
        <v>0</v>
      </c>
      <c r="AT48" s="391">
        <v>0</v>
      </c>
      <c r="AU48" s="391">
        <v>0</v>
      </c>
      <c r="AV48" s="391">
        <v>0</v>
      </c>
      <c r="AW48" s="391">
        <v>0</v>
      </c>
      <c r="AX48" s="391">
        <v>0</v>
      </c>
      <c r="AY48" s="391">
        <v>0</v>
      </c>
      <c r="AZ48" s="391">
        <v>0</v>
      </c>
      <c r="BA48" s="391">
        <v>0</v>
      </c>
      <c r="BB48" s="391">
        <v>0</v>
      </c>
      <c r="BC48" s="391">
        <v>0</v>
      </c>
      <c r="BD48" s="391">
        <v>1</v>
      </c>
      <c r="BE48" s="391">
        <v>0</v>
      </c>
      <c r="BF48" s="391">
        <v>0</v>
      </c>
      <c r="BI48" s="30"/>
      <c r="BJ48" s="27"/>
    </row>
    <row r="49" spans="3:58" s="185" customFormat="1" ht="15" customHeight="1" x14ac:dyDescent="0.15">
      <c r="C49" s="347" t="s">
        <v>365</v>
      </c>
      <c r="L49" s="350"/>
      <c r="M49" s="350"/>
      <c r="N49" s="350"/>
      <c r="O49" s="350"/>
      <c r="P49" s="350"/>
      <c r="Q49" s="350"/>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row>
    <row r="50" spans="3:58" s="185" customFormat="1" ht="15" customHeight="1" x14ac:dyDescent="0.15">
      <c r="C50" s="347" t="s">
        <v>196</v>
      </c>
      <c r="L50" s="350"/>
      <c r="M50" s="350"/>
      <c r="N50" s="350"/>
      <c r="O50" s="350"/>
      <c r="P50" s="350"/>
      <c r="Q50" s="350"/>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row>
    <row r="51" spans="3:58" s="185" customFormat="1" ht="15" customHeight="1" x14ac:dyDescent="0.15">
      <c r="C51" s="347"/>
      <c r="D51" s="348"/>
      <c r="E51" s="348"/>
      <c r="F51" s="348"/>
      <c r="G51" s="348"/>
      <c r="H51" s="348"/>
      <c r="I51" s="348"/>
      <c r="J51" s="349"/>
      <c r="K51" s="350"/>
      <c r="L51" s="350"/>
      <c r="M51" s="350"/>
      <c r="N51" s="350"/>
      <c r="O51" s="350"/>
      <c r="P51" s="350"/>
      <c r="Q51" s="350"/>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row>
    <row r="52" spans="3:58" s="185" customFormat="1" ht="15" customHeight="1" x14ac:dyDescent="0.15">
      <c r="C52" s="347"/>
      <c r="D52" s="348"/>
      <c r="E52" s="348"/>
      <c r="F52" s="348"/>
      <c r="G52" s="348"/>
      <c r="H52" s="348"/>
      <c r="I52" s="348"/>
      <c r="J52" s="349"/>
      <c r="K52" s="350"/>
      <c r="L52" s="350"/>
      <c r="M52" s="350"/>
      <c r="N52" s="350"/>
      <c r="O52" s="350"/>
      <c r="P52" s="350"/>
      <c r="Q52" s="350"/>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row>
    <row r="54" spans="3:58" ht="15" customHeight="1" x14ac:dyDescent="0.15">
      <c r="C54" s="347"/>
      <c r="D54" s="348"/>
      <c r="E54" s="348"/>
      <c r="F54" s="348"/>
      <c r="G54" s="348"/>
      <c r="H54" s="348"/>
      <c r="I54" s="348"/>
      <c r="J54" s="349"/>
      <c r="K54" s="350"/>
      <c r="L54" s="351"/>
    </row>
    <row r="55" spans="3:58" ht="15" customHeight="1" x14ac:dyDescent="0.15">
      <c r="C55" s="347"/>
      <c r="D55" s="348"/>
      <c r="E55" s="348"/>
      <c r="F55" s="348"/>
      <c r="G55" s="348"/>
      <c r="H55" s="348"/>
      <c r="I55" s="348"/>
      <c r="J55" s="349"/>
      <c r="K55" s="350"/>
      <c r="L55" s="351"/>
    </row>
    <row r="56" spans="3:58" ht="15" customHeight="1" x14ac:dyDescent="0.15">
      <c r="BB56" s="7"/>
      <c r="BC56" s="7"/>
      <c r="BD56" s="7"/>
      <c r="BE56" s="7"/>
      <c r="BF56" s="7"/>
    </row>
  </sheetData>
  <mergeCells count="37">
    <mergeCell ref="AX2:BF2"/>
    <mergeCell ref="C1:K1"/>
    <mergeCell ref="L1:T1"/>
    <mergeCell ref="U1:AD1"/>
    <mergeCell ref="AE1:AM1"/>
    <mergeCell ref="AN1:AW1"/>
    <mergeCell ref="AX1:BF1"/>
    <mergeCell ref="C2:K2"/>
    <mergeCell ref="L2:T2"/>
    <mergeCell ref="U2:AD2"/>
    <mergeCell ref="AE2:AM2"/>
    <mergeCell ref="AN2:AW2"/>
    <mergeCell ref="A7:B7"/>
    <mergeCell ref="Y3:Y5"/>
    <mergeCell ref="Z3:Z5"/>
    <mergeCell ref="AA3:AA5"/>
    <mergeCell ref="AB3:AB5"/>
    <mergeCell ref="J3:J5"/>
    <mergeCell ref="K3:K5"/>
    <mergeCell ref="L3:L5"/>
    <mergeCell ref="N3:N5"/>
    <mergeCell ref="W3:W5"/>
    <mergeCell ref="X3:X5"/>
    <mergeCell ref="AN3:AW3"/>
    <mergeCell ref="AX3:BB3"/>
    <mergeCell ref="BD3:BD5"/>
    <mergeCell ref="BE3:BE5"/>
    <mergeCell ref="A4:B5"/>
    <mergeCell ref="AC3:AC5"/>
    <mergeCell ref="AE3:AJ3"/>
    <mergeCell ref="A48:B48"/>
    <mergeCell ref="A8:B8"/>
    <mergeCell ref="A20:B20"/>
    <mergeCell ref="A30:B30"/>
    <mergeCell ref="A35:B35"/>
    <mergeCell ref="A40:B40"/>
    <mergeCell ref="A44:B44"/>
  </mergeCells>
  <phoneticPr fontId="8"/>
  <conditionalFormatting sqref="BI1:BI48 BI53:BI1048576">
    <cfRule type="cellIs" dxfId="3" priority="2" operator="equal">
      <formula>0</formula>
    </cfRule>
  </conditionalFormatting>
  <conditionalFormatting sqref="BG9:BG22">
    <cfRule type="cellIs" dxfId="2" priority="1" operator="equal">
      <formula>0</formula>
    </cfRule>
  </conditionalFormatting>
  <printOptions horizontalCentered="1"/>
  <pageMargins left="0.59055118110236227" right="0.59055118110236227" top="0.59055118110236227" bottom="0.19685039370078741" header="0.51181102362204722" footer="0.31496062992125984"/>
  <pageSetup paperSize="9" scale="83" fitToWidth="0" orientation="portrait" r:id="rId1"/>
  <headerFooter alignWithMargins="0"/>
  <colBreaks count="5" manualBreakCount="5">
    <brk id="11" max="1048575" man="1"/>
    <brk id="20" max="1048575" man="1"/>
    <brk id="30" max="50" man="1"/>
    <brk id="39" max="50" man="1"/>
    <brk id="49"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62"/>
  <sheetViews>
    <sheetView view="pageBreakPreview" topLeftCell="A37" zoomScaleNormal="100" zoomScaleSheetLayoutView="100" workbookViewId="0">
      <selection activeCell="T17" sqref="T17"/>
    </sheetView>
  </sheetViews>
  <sheetFormatPr defaultRowHeight="15" customHeight="1" x14ac:dyDescent="0.15"/>
  <cols>
    <col min="1" max="1" width="1.75" style="1" customWidth="1"/>
    <col min="2" max="2" width="2.5" style="1" customWidth="1"/>
    <col min="3" max="3" width="14.5" style="1" customWidth="1"/>
    <col min="4" max="6" width="9.625" style="55" customWidth="1"/>
    <col min="7" max="12" width="13.25" style="1" customWidth="1"/>
    <col min="13" max="13" width="1.75" style="3" customWidth="1"/>
    <col min="14" max="24" width="9" style="1"/>
    <col min="25" max="25" width="8.875" style="1" customWidth="1"/>
    <col min="26" max="196" width="9" style="1"/>
    <col min="197" max="197" width="0.5" style="1" customWidth="1"/>
    <col min="198" max="198" width="2.5" style="1" customWidth="1"/>
    <col min="199" max="199" width="12" style="1" customWidth="1"/>
    <col min="200" max="200" width="9.375" style="1" bestFit="1" customWidth="1"/>
    <col min="201" max="212" width="6.75" style="1" customWidth="1"/>
    <col min="213" max="213" width="6" style="1" customWidth="1"/>
    <col min="214" max="214" width="9.625" style="1" customWidth="1"/>
    <col min="215" max="216" width="9" style="1"/>
    <col min="217" max="217" width="16.125" style="1" bestFit="1" customWidth="1"/>
    <col min="218" max="229" width="9" style="1"/>
    <col min="230" max="230" width="10.5" style="1" bestFit="1" customWidth="1"/>
    <col min="231" max="452" width="9" style="1"/>
    <col min="453" max="453" width="0.5" style="1" customWidth="1"/>
    <col min="454" max="454" width="2.5" style="1" customWidth="1"/>
    <col min="455" max="455" width="12" style="1" customWidth="1"/>
    <col min="456" max="456" width="9.375" style="1" bestFit="1" customWidth="1"/>
    <col min="457" max="468" width="6.75" style="1" customWidth="1"/>
    <col min="469" max="469" width="6" style="1" customWidth="1"/>
    <col min="470" max="470" width="9.625" style="1" customWidth="1"/>
    <col min="471" max="472" width="9" style="1"/>
    <col min="473" max="473" width="16.125" style="1" bestFit="1" customWidth="1"/>
    <col min="474" max="485" width="9" style="1"/>
    <col min="486" max="486" width="10.5" style="1" bestFit="1" customWidth="1"/>
    <col min="487" max="708" width="9" style="1"/>
    <col min="709" max="709" width="0.5" style="1" customWidth="1"/>
    <col min="710" max="710" width="2.5" style="1" customWidth="1"/>
    <col min="711" max="711" width="12" style="1" customWidth="1"/>
    <col min="712" max="712" width="9.375" style="1" bestFit="1" customWidth="1"/>
    <col min="713" max="724" width="6.75" style="1" customWidth="1"/>
    <col min="725" max="725" width="6" style="1" customWidth="1"/>
    <col min="726" max="726" width="9.625" style="1" customWidth="1"/>
    <col min="727" max="728" width="9" style="1"/>
    <col min="729" max="729" width="16.125" style="1" bestFit="1" customWidth="1"/>
    <col min="730" max="741" width="9" style="1"/>
    <col min="742" max="742" width="10.5" style="1" bestFit="1" customWidth="1"/>
    <col min="743" max="964" width="9" style="1"/>
    <col min="965" max="965" width="0.5" style="1" customWidth="1"/>
    <col min="966" max="966" width="2.5" style="1" customWidth="1"/>
    <col min="967" max="967" width="12" style="1" customWidth="1"/>
    <col min="968" max="968" width="9.375" style="1" bestFit="1" customWidth="1"/>
    <col min="969" max="980" width="6.75" style="1" customWidth="1"/>
    <col min="981" max="981" width="6" style="1" customWidth="1"/>
    <col min="982" max="982" width="9.625" style="1" customWidth="1"/>
    <col min="983" max="984" width="9" style="1"/>
    <col min="985" max="985" width="16.125" style="1" bestFit="1" customWidth="1"/>
    <col min="986" max="997" width="9" style="1"/>
    <col min="998" max="998" width="10.5" style="1" bestFit="1" customWidth="1"/>
    <col min="999" max="1220" width="9" style="1"/>
    <col min="1221" max="1221" width="0.5" style="1" customWidth="1"/>
    <col min="1222" max="1222" width="2.5" style="1" customWidth="1"/>
    <col min="1223" max="1223" width="12" style="1" customWidth="1"/>
    <col min="1224" max="1224" width="9.375" style="1" bestFit="1" customWidth="1"/>
    <col min="1225" max="1236" width="6.75" style="1" customWidth="1"/>
    <col min="1237" max="1237" width="6" style="1" customWidth="1"/>
    <col min="1238" max="1238" width="9.625" style="1" customWidth="1"/>
    <col min="1239" max="1240" width="9" style="1"/>
    <col min="1241" max="1241" width="16.125" style="1" bestFit="1" customWidth="1"/>
    <col min="1242" max="1253" width="9" style="1"/>
    <col min="1254" max="1254" width="10.5" style="1" bestFit="1" customWidth="1"/>
    <col min="1255" max="1476" width="9" style="1"/>
    <col min="1477" max="1477" width="0.5" style="1" customWidth="1"/>
    <col min="1478" max="1478" width="2.5" style="1" customWidth="1"/>
    <col min="1479" max="1479" width="12" style="1" customWidth="1"/>
    <col min="1480" max="1480" width="9.375" style="1" bestFit="1" customWidth="1"/>
    <col min="1481" max="1492" width="6.75" style="1" customWidth="1"/>
    <col min="1493" max="1493" width="6" style="1" customWidth="1"/>
    <col min="1494" max="1494" width="9.625" style="1" customWidth="1"/>
    <col min="1495" max="1496" width="9" style="1"/>
    <col min="1497" max="1497" width="16.125" style="1" bestFit="1" customWidth="1"/>
    <col min="1498" max="1509" width="9" style="1"/>
    <col min="1510" max="1510" width="10.5" style="1" bestFit="1" customWidth="1"/>
    <col min="1511" max="1732" width="9" style="1"/>
    <col min="1733" max="1733" width="0.5" style="1" customWidth="1"/>
    <col min="1734" max="1734" width="2.5" style="1" customWidth="1"/>
    <col min="1735" max="1735" width="12" style="1" customWidth="1"/>
    <col min="1736" max="1736" width="9.375" style="1" bestFit="1" customWidth="1"/>
    <col min="1737" max="1748" width="6.75" style="1" customWidth="1"/>
    <col min="1749" max="1749" width="6" style="1" customWidth="1"/>
    <col min="1750" max="1750" width="9.625" style="1" customWidth="1"/>
    <col min="1751" max="1752" width="9" style="1"/>
    <col min="1753" max="1753" width="16.125" style="1" bestFit="1" customWidth="1"/>
    <col min="1754" max="1765" width="9" style="1"/>
    <col min="1766" max="1766" width="10.5" style="1" bestFit="1" customWidth="1"/>
    <col min="1767" max="1988" width="9" style="1"/>
    <col min="1989" max="1989" width="0.5" style="1" customWidth="1"/>
    <col min="1990" max="1990" width="2.5" style="1" customWidth="1"/>
    <col min="1991" max="1991" width="12" style="1" customWidth="1"/>
    <col min="1992" max="1992" width="9.375" style="1" bestFit="1" customWidth="1"/>
    <col min="1993" max="2004" width="6.75" style="1" customWidth="1"/>
    <col min="2005" max="2005" width="6" style="1" customWidth="1"/>
    <col min="2006" max="2006" width="9.625" style="1" customWidth="1"/>
    <col min="2007" max="2008" width="9" style="1"/>
    <col min="2009" max="2009" width="16.125" style="1" bestFit="1" customWidth="1"/>
    <col min="2010" max="2021" width="9" style="1"/>
    <col min="2022" max="2022" width="10.5" style="1" bestFit="1" customWidth="1"/>
    <col min="2023" max="2244" width="9" style="1"/>
    <col min="2245" max="2245" width="0.5" style="1" customWidth="1"/>
    <col min="2246" max="2246" width="2.5" style="1" customWidth="1"/>
    <col min="2247" max="2247" width="12" style="1" customWidth="1"/>
    <col min="2248" max="2248" width="9.375" style="1" bestFit="1" customWidth="1"/>
    <col min="2249" max="2260" width="6.75" style="1" customWidth="1"/>
    <col min="2261" max="2261" width="6" style="1" customWidth="1"/>
    <col min="2262" max="2262" width="9.625" style="1" customWidth="1"/>
    <col min="2263" max="2264" width="9" style="1"/>
    <col min="2265" max="2265" width="16.125" style="1" bestFit="1" customWidth="1"/>
    <col min="2266" max="2277" width="9" style="1"/>
    <col min="2278" max="2278" width="10.5" style="1" bestFit="1" customWidth="1"/>
    <col min="2279" max="2500" width="9" style="1"/>
    <col min="2501" max="2501" width="0.5" style="1" customWidth="1"/>
    <col min="2502" max="2502" width="2.5" style="1" customWidth="1"/>
    <col min="2503" max="2503" width="12" style="1" customWidth="1"/>
    <col min="2504" max="2504" width="9.375" style="1" bestFit="1" customWidth="1"/>
    <col min="2505" max="2516" width="6.75" style="1" customWidth="1"/>
    <col min="2517" max="2517" width="6" style="1" customWidth="1"/>
    <col min="2518" max="2518" width="9.625" style="1" customWidth="1"/>
    <col min="2519" max="2520" width="9" style="1"/>
    <col min="2521" max="2521" width="16.125" style="1" bestFit="1" customWidth="1"/>
    <col min="2522" max="2533" width="9" style="1"/>
    <col min="2534" max="2534" width="10.5" style="1" bestFit="1" customWidth="1"/>
    <col min="2535" max="2756" width="9" style="1"/>
    <col min="2757" max="2757" width="0.5" style="1" customWidth="1"/>
    <col min="2758" max="2758" width="2.5" style="1" customWidth="1"/>
    <col min="2759" max="2759" width="12" style="1" customWidth="1"/>
    <col min="2760" max="2760" width="9.375" style="1" bestFit="1" customWidth="1"/>
    <col min="2761" max="2772" width="6.75" style="1" customWidth="1"/>
    <col min="2773" max="2773" width="6" style="1" customWidth="1"/>
    <col min="2774" max="2774" width="9.625" style="1" customWidth="1"/>
    <col min="2775" max="2776" width="9" style="1"/>
    <col min="2777" max="2777" width="16.125" style="1" bestFit="1" customWidth="1"/>
    <col min="2778" max="2789" width="9" style="1"/>
    <col min="2790" max="2790" width="10.5" style="1" bestFit="1" customWidth="1"/>
    <col min="2791" max="3012" width="9" style="1"/>
    <col min="3013" max="3013" width="0.5" style="1" customWidth="1"/>
    <col min="3014" max="3014" width="2.5" style="1" customWidth="1"/>
    <col min="3015" max="3015" width="12" style="1" customWidth="1"/>
    <col min="3016" max="3016" width="9.375" style="1" bestFit="1" customWidth="1"/>
    <col min="3017" max="3028" width="6.75" style="1" customWidth="1"/>
    <col min="3029" max="3029" width="6" style="1" customWidth="1"/>
    <col min="3030" max="3030" width="9.625" style="1" customWidth="1"/>
    <col min="3031" max="3032" width="9" style="1"/>
    <col min="3033" max="3033" width="16.125" style="1" bestFit="1" customWidth="1"/>
    <col min="3034" max="3045" width="9" style="1"/>
    <col min="3046" max="3046" width="10.5" style="1" bestFit="1" customWidth="1"/>
    <col min="3047" max="3268" width="9" style="1"/>
    <col min="3269" max="3269" width="0.5" style="1" customWidth="1"/>
    <col min="3270" max="3270" width="2.5" style="1" customWidth="1"/>
    <col min="3271" max="3271" width="12" style="1" customWidth="1"/>
    <col min="3272" max="3272" width="9.375" style="1" bestFit="1" customWidth="1"/>
    <col min="3273" max="3284" width="6.75" style="1" customWidth="1"/>
    <col min="3285" max="3285" width="6" style="1" customWidth="1"/>
    <col min="3286" max="3286" width="9.625" style="1" customWidth="1"/>
    <col min="3287" max="3288" width="9" style="1"/>
    <col min="3289" max="3289" width="16.125" style="1" bestFit="1" customWidth="1"/>
    <col min="3290" max="3301" width="9" style="1"/>
    <col min="3302" max="3302" width="10.5" style="1" bestFit="1" customWidth="1"/>
    <col min="3303" max="3524" width="9" style="1"/>
    <col min="3525" max="3525" width="0.5" style="1" customWidth="1"/>
    <col min="3526" max="3526" width="2.5" style="1" customWidth="1"/>
    <col min="3527" max="3527" width="12" style="1" customWidth="1"/>
    <col min="3528" max="3528" width="9.375" style="1" bestFit="1" customWidth="1"/>
    <col min="3529" max="3540" width="6.75" style="1" customWidth="1"/>
    <col min="3541" max="3541" width="6" style="1" customWidth="1"/>
    <col min="3542" max="3542" width="9.625" style="1" customWidth="1"/>
    <col min="3543" max="3544" width="9" style="1"/>
    <col min="3545" max="3545" width="16.125" style="1" bestFit="1" customWidth="1"/>
    <col min="3546" max="3557" width="9" style="1"/>
    <col min="3558" max="3558" width="10.5" style="1" bestFit="1" customWidth="1"/>
    <col min="3559" max="3780" width="9" style="1"/>
    <col min="3781" max="3781" width="0.5" style="1" customWidth="1"/>
    <col min="3782" max="3782" width="2.5" style="1" customWidth="1"/>
    <col min="3783" max="3783" width="12" style="1" customWidth="1"/>
    <col min="3784" max="3784" width="9.375" style="1" bestFit="1" customWidth="1"/>
    <col min="3785" max="3796" width="6.75" style="1" customWidth="1"/>
    <col min="3797" max="3797" width="6" style="1" customWidth="1"/>
    <col min="3798" max="3798" width="9.625" style="1" customWidth="1"/>
    <col min="3799" max="3800" width="9" style="1"/>
    <col min="3801" max="3801" width="16.125" style="1" bestFit="1" customWidth="1"/>
    <col min="3802" max="3813" width="9" style="1"/>
    <col min="3814" max="3814" width="10.5" style="1" bestFit="1" customWidth="1"/>
    <col min="3815" max="4036" width="9" style="1"/>
    <col min="4037" max="4037" width="0.5" style="1" customWidth="1"/>
    <col min="4038" max="4038" width="2.5" style="1" customWidth="1"/>
    <col min="4039" max="4039" width="12" style="1" customWidth="1"/>
    <col min="4040" max="4040" width="9.375" style="1" bestFit="1" customWidth="1"/>
    <col min="4041" max="4052" width="6.75" style="1" customWidth="1"/>
    <col min="4053" max="4053" width="6" style="1" customWidth="1"/>
    <col min="4054" max="4054" width="9.625" style="1" customWidth="1"/>
    <col min="4055" max="4056" width="9" style="1"/>
    <col min="4057" max="4057" width="16.125" style="1" bestFit="1" customWidth="1"/>
    <col min="4058" max="4069" width="9" style="1"/>
    <col min="4070" max="4070" width="10.5" style="1" bestFit="1" customWidth="1"/>
    <col min="4071" max="4292" width="9" style="1"/>
    <col min="4293" max="4293" width="0.5" style="1" customWidth="1"/>
    <col min="4294" max="4294" width="2.5" style="1" customWidth="1"/>
    <col min="4295" max="4295" width="12" style="1" customWidth="1"/>
    <col min="4296" max="4296" width="9.375" style="1" bestFit="1" customWidth="1"/>
    <col min="4297" max="4308" width="6.75" style="1" customWidth="1"/>
    <col min="4309" max="4309" width="6" style="1" customWidth="1"/>
    <col min="4310" max="4310" width="9.625" style="1" customWidth="1"/>
    <col min="4311" max="4312" width="9" style="1"/>
    <col min="4313" max="4313" width="16.125" style="1" bestFit="1" customWidth="1"/>
    <col min="4314" max="4325" width="9" style="1"/>
    <col min="4326" max="4326" width="10.5" style="1" bestFit="1" customWidth="1"/>
    <col min="4327" max="4548" width="9" style="1"/>
    <col min="4549" max="4549" width="0.5" style="1" customWidth="1"/>
    <col min="4550" max="4550" width="2.5" style="1" customWidth="1"/>
    <col min="4551" max="4551" width="12" style="1" customWidth="1"/>
    <col min="4552" max="4552" width="9.375" style="1" bestFit="1" customWidth="1"/>
    <col min="4553" max="4564" width="6.75" style="1" customWidth="1"/>
    <col min="4565" max="4565" width="6" style="1" customWidth="1"/>
    <col min="4566" max="4566" width="9.625" style="1" customWidth="1"/>
    <col min="4567" max="4568" width="9" style="1"/>
    <col min="4569" max="4569" width="16.125" style="1" bestFit="1" customWidth="1"/>
    <col min="4570" max="4581" width="9" style="1"/>
    <col min="4582" max="4582" width="10.5" style="1" bestFit="1" customWidth="1"/>
    <col min="4583" max="4804" width="9" style="1"/>
    <col min="4805" max="4805" width="0.5" style="1" customWidth="1"/>
    <col min="4806" max="4806" width="2.5" style="1" customWidth="1"/>
    <col min="4807" max="4807" width="12" style="1" customWidth="1"/>
    <col min="4808" max="4808" width="9.375" style="1" bestFit="1" customWidth="1"/>
    <col min="4809" max="4820" width="6.75" style="1" customWidth="1"/>
    <col min="4821" max="4821" width="6" style="1" customWidth="1"/>
    <col min="4822" max="4822" width="9.625" style="1" customWidth="1"/>
    <col min="4823" max="4824" width="9" style="1"/>
    <col min="4825" max="4825" width="16.125" style="1" bestFit="1" customWidth="1"/>
    <col min="4826" max="4837" width="9" style="1"/>
    <col min="4838" max="4838" width="10.5" style="1" bestFit="1" customWidth="1"/>
    <col min="4839" max="5060" width="9" style="1"/>
    <col min="5061" max="5061" width="0.5" style="1" customWidth="1"/>
    <col min="5062" max="5062" width="2.5" style="1" customWidth="1"/>
    <col min="5063" max="5063" width="12" style="1" customWidth="1"/>
    <col min="5064" max="5064" width="9.375" style="1" bestFit="1" customWidth="1"/>
    <col min="5065" max="5076" width="6.75" style="1" customWidth="1"/>
    <col min="5077" max="5077" width="6" style="1" customWidth="1"/>
    <col min="5078" max="5078" width="9.625" style="1" customWidth="1"/>
    <col min="5079" max="5080" width="9" style="1"/>
    <col min="5081" max="5081" width="16.125" style="1" bestFit="1" customWidth="1"/>
    <col min="5082" max="5093" width="9" style="1"/>
    <col min="5094" max="5094" width="10.5" style="1" bestFit="1" customWidth="1"/>
    <col min="5095" max="5316" width="9" style="1"/>
    <col min="5317" max="5317" width="0.5" style="1" customWidth="1"/>
    <col min="5318" max="5318" width="2.5" style="1" customWidth="1"/>
    <col min="5319" max="5319" width="12" style="1" customWidth="1"/>
    <col min="5320" max="5320" width="9.375" style="1" bestFit="1" customWidth="1"/>
    <col min="5321" max="5332" width="6.75" style="1" customWidth="1"/>
    <col min="5333" max="5333" width="6" style="1" customWidth="1"/>
    <col min="5334" max="5334" width="9.625" style="1" customWidth="1"/>
    <col min="5335" max="5336" width="9" style="1"/>
    <col min="5337" max="5337" width="16.125" style="1" bestFit="1" customWidth="1"/>
    <col min="5338" max="5349" width="9" style="1"/>
    <col min="5350" max="5350" width="10.5" style="1" bestFit="1" customWidth="1"/>
    <col min="5351" max="5572" width="9" style="1"/>
    <col min="5573" max="5573" width="0.5" style="1" customWidth="1"/>
    <col min="5574" max="5574" width="2.5" style="1" customWidth="1"/>
    <col min="5575" max="5575" width="12" style="1" customWidth="1"/>
    <col min="5576" max="5576" width="9.375" style="1" bestFit="1" customWidth="1"/>
    <col min="5577" max="5588" width="6.75" style="1" customWidth="1"/>
    <col min="5589" max="5589" width="6" style="1" customWidth="1"/>
    <col min="5590" max="5590" width="9.625" style="1" customWidth="1"/>
    <col min="5591" max="5592" width="9" style="1"/>
    <col min="5593" max="5593" width="16.125" style="1" bestFit="1" customWidth="1"/>
    <col min="5594" max="5605" width="9" style="1"/>
    <col min="5606" max="5606" width="10.5" style="1" bestFit="1" customWidth="1"/>
    <col min="5607" max="5828" width="9" style="1"/>
    <col min="5829" max="5829" width="0.5" style="1" customWidth="1"/>
    <col min="5830" max="5830" width="2.5" style="1" customWidth="1"/>
    <col min="5831" max="5831" width="12" style="1" customWidth="1"/>
    <col min="5832" max="5832" width="9.375" style="1" bestFit="1" customWidth="1"/>
    <col min="5833" max="5844" width="6.75" style="1" customWidth="1"/>
    <col min="5845" max="5845" width="6" style="1" customWidth="1"/>
    <col min="5846" max="5846" width="9.625" style="1" customWidth="1"/>
    <col min="5847" max="5848" width="9" style="1"/>
    <col min="5849" max="5849" width="16.125" style="1" bestFit="1" customWidth="1"/>
    <col min="5850" max="5861" width="9" style="1"/>
    <col min="5862" max="5862" width="10.5" style="1" bestFit="1" customWidth="1"/>
    <col min="5863" max="6084" width="9" style="1"/>
    <col min="6085" max="6085" width="0.5" style="1" customWidth="1"/>
    <col min="6086" max="6086" width="2.5" style="1" customWidth="1"/>
    <col min="6087" max="6087" width="12" style="1" customWidth="1"/>
    <col min="6088" max="6088" width="9.375" style="1" bestFit="1" customWidth="1"/>
    <col min="6089" max="6100" width="6.75" style="1" customWidth="1"/>
    <col min="6101" max="6101" width="6" style="1" customWidth="1"/>
    <col min="6102" max="6102" width="9.625" style="1" customWidth="1"/>
    <col min="6103" max="6104" width="9" style="1"/>
    <col min="6105" max="6105" width="16.125" style="1" bestFit="1" customWidth="1"/>
    <col min="6106" max="6117" width="9" style="1"/>
    <col min="6118" max="6118" width="10.5" style="1" bestFit="1" customWidth="1"/>
    <col min="6119" max="6340" width="9" style="1"/>
    <col min="6341" max="6341" width="0.5" style="1" customWidth="1"/>
    <col min="6342" max="6342" width="2.5" style="1" customWidth="1"/>
    <col min="6343" max="6343" width="12" style="1" customWidth="1"/>
    <col min="6344" max="6344" width="9.375" style="1" bestFit="1" customWidth="1"/>
    <col min="6345" max="6356" width="6.75" style="1" customWidth="1"/>
    <col min="6357" max="6357" width="6" style="1" customWidth="1"/>
    <col min="6358" max="6358" width="9.625" style="1" customWidth="1"/>
    <col min="6359" max="6360" width="9" style="1"/>
    <col min="6361" max="6361" width="16.125" style="1" bestFit="1" customWidth="1"/>
    <col min="6362" max="6373" width="9" style="1"/>
    <col min="6374" max="6374" width="10.5" style="1" bestFit="1" customWidth="1"/>
    <col min="6375" max="6596" width="9" style="1"/>
    <col min="6597" max="6597" width="0.5" style="1" customWidth="1"/>
    <col min="6598" max="6598" width="2.5" style="1" customWidth="1"/>
    <col min="6599" max="6599" width="12" style="1" customWidth="1"/>
    <col min="6600" max="6600" width="9.375" style="1" bestFit="1" customWidth="1"/>
    <col min="6601" max="6612" width="6.75" style="1" customWidth="1"/>
    <col min="6613" max="6613" width="6" style="1" customWidth="1"/>
    <col min="6614" max="6614" width="9.625" style="1" customWidth="1"/>
    <col min="6615" max="6616" width="9" style="1"/>
    <col min="6617" max="6617" width="16.125" style="1" bestFit="1" customWidth="1"/>
    <col min="6618" max="6629" width="9" style="1"/>
    <col min="6630" max="6630" width="10.5" style="1" bestFit="1" customWidth="1"/>
    <col min="6631" max="6852" width="9" style="1"/>
    <col min="6853" max="6853" width="0.5" style="1" customWidth="1"/>
    <col min="6854" max="6854" width="2.5" style="1" customWidth="1"/>
    <col min="6855" max="6855" width="12" style="1" customWidth="1"/>
    <col min="6856" max="6856" width="9.375" style="1" bestFit="1" customWidth="1"/>
    <col min="6857" max="6868" width="6.75" style="1" customWidth="1"/>
    <col min="6869" max="6869" width="6" style="1" customWidth="1"/>
    <col min="6870" max="6870" width="9.625" style="1" customWidth="1"/>
    <col min="6871" max="6872" width="9" style="1"/>
    <col min="6873" max="6873" width="16.125" style="1" bestFit="1" customWidth="1"/>
    <col min="6874" max="6885" width="9" style="1"/>
    <col min="6886" max="6886" width="10.5" style="1" bestFit="1" customWidth="1"/>
    <col min="6887" max="7108" width="9" style="1"/>
    <col min="7109" max="7109" width="0.5" style="1" customWidth="1"/>
    <col min="7110" max="7110" width="2.5" style="1" customWidth="1"/>
    <col min="7111" max="7111" width="12" style="1" customWidth="1"/>
    <col min="7112" max="7112" width="9.375" style="1" bestFit="1" customWidth="1"/>
    <col min="7113" max="7124" width="6.75" style="1" customWidth="1"/>
    <col min="7125" max="7125" width="6" style="1" customWidth="1"/>
    <col min="7126" max="7126" width="9.625" style="1" customWidth="1"/>
    <col min="7127" max="7128" width="9" style="1"/>
    <col min="7129" max="7129" width="16.125" style="1" bestFit="1" customWidth="1"/>
    <col min="7130" max="7141" width="9" style="1"/>
    <col min="7142" max="7142" width="10.5" style="1" bestFit="1" customWidth="1"/>
    <col min="7143" max="7364" width="9" style="1"/>
    <col min="7365" max="7365" width="0.5" style="1" customWidth="1"/>
    <col min="7366" max="7366" width="2.5" style="1" customWidth="1"/>
    <col min="7367" max="7367" width="12" style="1" customWidth="1"/>
    <col min="7368" max="7368" width="9.375" style="1" bestFit="1" customWidth="1"/>
    <col min="7369" max="7380" width="6.75" style="1" customWidth="1"/>
    <col min="7381" max="7381" width="6" style="1" customWidth="1"/>
    <col min="7382" max="7382" width="9.625" style="1" customWidth="1"/>
    <col min="7383" max="7384" width="9" style="1"/>
    <col min="7385" max="7385" width="16.125" style="1" bestFit="1" customWidth="1"/>
    <col min="7386" max="7397" width="9" style="1"/>
    <col min="7398" max="7398" width="10.5" style="1" bestFit="1" customWidth="1"/>
    <col min="7399" max="7620" width="9" style="1"/>
    <col min="7621" max="7621" width="0.5" style="1" customWidth="1"/>
    <col min="7622" max="7622" width="2.5" style="1" customWidth="1"/>
    <col min="7623" max="7623" width="12" style="1" customWidth="1"/>
    <col min="7624" max="7624" width="9.375" style="1" bestFit="1" customWidth="1"/>
    <col min="7625" max="7636" width="6.75" style="1" customWidth="1"/>
    <col min="7637" max="7637" width="6" style="1" customWidth="1"/>
    <col min="7638" max="7638" width="9.625" style="1" customWidth="1"/>
    <col min="7639" max="7640" width="9" style="1"/>
    <col min="7641" max="7641" width="16.125" style="1" bestFit="1" customWidth="1"/>
    <col min="7642" max="7653" width="9" style="1"/>
    <col min="7654" max="7654" width="10.5" style="1" bestFit="1" customWidth="1"/>
    <col min="7655" max="7876" width="9" style="1"/>
    <col min="7877" max="7877" width="0.5" style="1" customWidth="1"/>
    <col min="7878" max="7878" width="2.5" style="1" customWidth="1"/>
    <col min="7879" max="7879" width="12" style="1" customWidth="1"/>
    <col min="7880" max="7880" width="9.375" style="1" bestFit="1" customWidth="1"/>
    <col min="7881" max="7892" width="6.75" style="1" customWidth="1"/>
    <col min="7893" max="7893" width="6" style="1" customWidth="1"/>
    <col min="7894" max="7894" width="9.625" style="1" customWidth="1"/>
    <col min="7895" max="7896" width="9" style="1"/>
    <col min="7897" max="7897" width="16.125" style="1" bestFit="1" customWidth="1"/>
    <col min="7898" max="7909" width="9" style="1"/>
    <col min="7910" max="7910" width="10.5" style="1" bestFit="1" customWidth="1"/>
    <col min="7911" max="8132" width="9" style="1"/>
    <col min="8133" max="8133" width="0.5" style="1" customWidth="1"/>
    <col min="8134" max="8134" width="2.5" style="1" customWidth="1"/>
    <col min="8135" max="8135" width="12" style="1" customWidth="1"/>
    <col min="8136" max="8136" width="9.375" style="1" bestFit="1" customWidth="1"/>
    <col min="8137" max="8148" width="6.75" style="1" customWidth="1"/>
    <col min="8149" max="8149" width="6" style="1" customWidth="1"/>
    <col min="8150" max="8150" width="9.625" style="1" customWidth="1"/>
    <col min="8151" max="8152" width="9" style="1"/>
    <col min="8153" max="8153" width="16.125" style="1" bestFit="1" customWidth="1"/>
    <col min="8154" max="8165" width="9" style="1"/>
    <col min="8166" max="8166" width="10.5" style="1" bestFit="1" customWidth="1"/>
    <col min="8167" max="8388" width="9" style="1"/>
    <col min="8389" max="8389" width="0.5" style="1" customWidth="1"/>
    <col min="8390" max="8390" width="2.5" style="1" customWidth="1"/>
    <col min="8391" max="8391" width="12" style="1" customWidth="1"/>
    <col min="8392" max="8392" width="9.375" style="1" bestFit="1" customWidth="1"/>
    <col min="8393" max="8404" width="6.75" style="1" customWidth="1"/>
    <col min="8405" max="8405" width="6" style="1" customWidth="1"/>
    <col min="8406" max="8406" width="9.625" style="1" customWidth="1"/>
    <col min="8407" max="8408" width="9" style="1"/>
    <col min="8409" max="8409" width="16.125" style="1" bestFit="1" customWidth="1"/>
    <col min="8410" max="8421" width="9" style="1"/>
    <col min="8422" max="8422" width="10.5" style="1" bestFit="1" customWidth="1"/>
    <col min="8423" max="8644" width="9" style="1"/>
    <col min="8645" max="8645" width="0.5" style="1" customWidth="1"/>
    <col min="8646" max="8646" width="2.5" style="1" customWidth="1"/>
    <col min="8647" max="8647" width="12" style="1" customWidth="1"/>
    <col min="8648" max="8648" width="9.375" style="1" bestFit="1" customWidth="1"/>
    <col min="8649" max="8660" width="6.75" style="1" customWidth="1"/>
    <col min="8661" max="8661" width="6" style="1" customWidth="1"/>
    <col min="8662" max="8662" width="9.625" style="1" customWidth="1"/>
    <col min="8663" max="8664" width="9" style="1"/>
    <col min="8665" max="8665" width="16.125" style="1" bestFit="1" customWidth="1"/>
    <col min="8666" max="8677" width="9" style="1"/>
    <col min="8678" max="8678" width="10.5" style="1" bestFit="1" customWidth="1"/>
    <col min="8679" max="8900" width="9" style="1"/>
    <col min="8901" max="8901" width="0.5" style="1" customWidth="1"/>
    <col min="8902" max="8902" width="2.5" style="1" customWidth="1"/>
    <col min="8903" max="8903" width="12" style="1" customWidth="1"/>
    <col min="8904" max="8904" width="9.375" style="1" bestFit="1" customWidth="1"/>
    <col min="8905" max="8916" width="6.75" style="1" customWidth="1"/>
    <col min="8917" max="8917" width="6" style="1" customWidth="1"/>
    <col min="8918" max="8918" width="9.625" style="1" customWidth="1"/>
    <col min="8919" max="8920" width="9" style="1"/>
    <col min="8921" max="8921" width="16.125" style="1" bestFit="1" customWidth="1"/>
    <col min="8922" max="8933" width="9" style="1"/>
    <col min="8934" max="8934" width="10.5" style="1" bestFit="1" customWidth="1"/>
    <col min="8935" max="9156" width="9" style="1"/>
    <col min="9157" max="9157" width="0.5" style="1" customWidth="1"/>
    <col min="9158" max="9158" width="2.5" style="1" customWidth="1"/>
    <col min="9159" max="9159" width="12" style="1" customWidth="1"/>
    <col min="9160" max="9160" width="9.375" style="1" bestFit="1" customWidth="1"/>
    <col min="9161" max="9172" width="6.75" style="1" customWidth="1"/>
    <col min="9173" max="9173" width="6" style="1" customWidth="1"/>
    <col min="9174" max="9174" width="9.625" style="1" customWidth="1"/>
    <col min="9175" max="9176" width="9" style="1"/>
    <col min="9177" max="9177" width="16.125" style="1" bestFit="1" customWidth="1"/>
    <col min="9178" max="9189" width="9" style="1"/>
    <col min="9190" max="9190" width="10.5" style="1" bestFit="1" customWidth="1"/>
    <col min="9191" max="9412" width="9" style="1"/>
    <col min="9413" max="9413" width="0.5" style="1" customWidth="1"/>
    <col min="9414" max="9414" width="2.5" style="1" customWidth="1"/>
    <col min="9415" max="9415" width="12" style="1" customWidth="1"/>
    <col min="9416" max="9416" width="9.375" style="1" bestFit="1" customWidth="1"/>
    <col min="9417" max="9428" width="6.75" style="1" customWidth="1"/>
    <col min="9429" max="9429" width="6" style="1" customWidth="1"/>
    <col min="9430" max="9430" width="9.625" style="1" customWidth="1"/>
    <col min="9431" max="9432" width="9" style="1"/>
    <col min="9433" max="9433" width="16.125" style="1" bestFit="1" customWidth="1"/>
    <col min="9434" max="9445" width="9" style="1"/>
    <col min="9446" max="9446" width="10.5" style="1" bestFit="1" customWidth="1"/>
    <col min="9447" max="9668" width="9" style="1"/>
    <col min="9669" max="9669" width="0.5" style="1" customWidth="1"/>
    <col min="9670" max="9670" width="2.5" style="1" customWidth="1"/>
    <col min="9671" max="9671" width="12" style="1" customWidth="1"/>
    <col min="9672" max="9672" width="9.375" style="1" bestFit="1" customWidth="1"/>
    <col min="9673" max="9684" width="6.75" style="1" customWidth="1"/>
    <col min="9685" max="9685" width="6" style="1" customWidth="1"/>
    <col min="9686" max="9686" width="9.625" style="1" customWidth="1"/>
    <col min="9687" max="9688" width="9" style="1"/>
    <col min="9689" max="9689" width="16.125" style="1" bestFit="1" customWidth="1"/>
    <col min="9690" max="9701" width="9" style="1"/>
    <col min="9702" max="9702" width="10.5" style="1" bestFit="1" customWidth="1"/>
    <col min="9703" max="9924" width="9" style="1"/>
    <col min="9925" max="9925" width="0.5" style="1" customWidth="1"/>
    <col min="9926" max="9926" width="2.5" style="1" customWidth="1"/>
    <col min="9927" max="9927" width="12" style="1" customWidth="1"/>
    <col min="9928" max="9928" width="9.375" style="1" bestFit="1" customWidth="1"/>
    <col min="9929" max="9940" width="6.75" style="1" customWidth="1"/>
    <col min="9941" max="9941" width="6" style="1" customWidth="1"/>
    <col min="9942" max="9942" width="9.625" style="1" customWidth="1"/>
    <col min="9943" max="9944" width="9" style="1"/>
    <col min="9945" max="9945" width="16.125" style="1" bestFit="1" customWidth="1"/>
    <col min="9946" max="9957" width="9" style="1"/>
    <col min="9958" max="9958" width="10.5" style="1" bestFit="1" customWidth="1"/>
    <col min="9959" max="10180" width="9" style="1"/>
    <col min="10181" max="10181" width="0.5" style="1" customWidth="1"/>
    <col min="10182" max="10182" width="2.5" style="1" customWidth="1"/>
    <col min="10183" max="10183" width="12" style="1" customWidth="1"/>
    <col min="10184" max="10184" width="9.375" style="1" bestFit="1" customWidth="1"/>
    <col min="10185" max="10196" width="6.75" style="1" customWidth="1"/>
    <col min="10197" max="10197" width="6" style="1" customWidth="1"/>
    <col min="10198" max="10198" width="9.625" style="1" customWidth="1"/>
    <col min="10199" max="10200" width="9" style="1"/>
    <col min="10201" max="10201" width="16.125" style="1" bestFit="1" customWidth="1"/>
    <col min="10202" max="10213" width="9" style="1"/>
    <col min="10214" max="10214" width="10.5" style="1" bestFit="1" customWidth="1"/>
    <col min="10215" max="10436" width="9" style="1"/>
    <col min="10437" max="10437" width="0.5" style="1" customWidth="1"/>
    <col min="10438" max="10438" width="2.5" style="1" customWidth="1"/>
    <col min="10439" max="10439" width="12" style="1" customWidth="1"/>
    <col min="10440" max="10440" width="9.375" style="1" bestFit="1" customWidth="1"/>
    <col min="10441" max="10452" width="6.75" style="1" customWidth="1"/>
    <col min="10453" max="10453" width="6" style="1" customWidth="1"/>
    <col min="10454" max="10454" width="9.625" style="1" customWidth="1"/>
    <col min="10455" max="10456" width="9" style="1"/>
    <col min="10457" max="10457" width="16.125" style="1" bestFit="1" customWidth="1"/>
    <col min="10458" max="10469" width="9" style="1"/>
    <col min="10470" max="10470" width="10.5" style="1" bestFit="1" customWidth="1"/>
    <col min="10471" max="10692" width="9" style="1"/>
    <col min="10693" max="10693" width="0.5" style="1" customWidth="1"/>
    <col min="10694" max="10694" width="2.5" style="1" customWidth="1"/>
    <col min="10695" max="10695" width="12" style="1" customWidth="1"/>
    <col min="10696" max="10696" width="9.375" style="1" bestFit="1" customWidth="1"/>
    <col min="10697" max="10708" width="6.75" style="1" customWidth="1"/>
    <col min="10709" max="10709" width="6" style="1" customWidth="1"/>
    <col min="10710" max="10710" width="9.625" style="1" customWidth="1"/>
    <col min="10711" max="10712" width="9" style="1"/>
    <col min="10713" max="10713" width="16.125" style="1" bestFit="1" customWidth="1"/>
    <col min="10714" max="10725" width="9" style="1"/>
    <col min="10726" max="10726" width="10.5" style="1" bestFit="1" customWidth="1"/>
    <col min="10727" max="10948" width="9" style="1"/>
    <col min="10949" max="10949" width="0.5" style="1" customWidth="1"/>
    <col min="10950" max="10950" width="2.5" style="1" customWidth="1"/>
    <col min="10951" max="10951" width="12" style="1" customWidth="1"/>
    <col min="10952" max="10952" width="9.375" style="1" bestFit="1" customWidth="1"/>
    <col min="10953" max="10964" width="6.75" style="1" customWidth="1"/>
    <col min="10965" max="10965" width="6" style="1" customWidth="1"/>
    <col min="10966" max="10966" width="9.625" style="1" customWidth="1"/>
    <col min="10967" max="10968" width="9" style="1"/>
    <col min="10969" max="10969" width="16.125" style="1" bestFit="1" customWidth="1"/>
    <col min="10970" max="10981" width="9" style="1"/>
    <col min="10982" max="10982" width="10.5" style="1" bestFit="1" customWidth="1"/>
    <col min="10983" max="11204" width="9" style="1"/>
    <col min="11205" max="11205" width="0.5" style="1" customWidth="1"/>
    <col min="11206" max="11206" width="2.5" style="1" customWidth="1"/>
    <col min="11207" max="11207" width="12" style="1" customWidth="1"/>
    <col min="11208" max="11208" width="9.375" style="1" bestFit="1" customWidth="1"/>
    <col min="11209" max="11220" width="6.75" style="1" customWidth="1"/>
    <col min="11221" max="11221" width="6" style="1" customWidth="1"/>
    <col min="11222" max="11222" width="9.625" style="1" customWidth="1"/>
    <col min="11223" max="11224" width="9" style="1"/>
    <col min="11225" max="11225" width="16.125" style="1" bestFit="1" customWidth="1"/>
    <col min="11226" max="11237" width="9" style="1"/>
    <col min="11238" max="11238" width="10.5" style="1" bestFit="1" customWidth="1"/>
    <col min="11239" max="11460" width="9" style="1"/>
    <col min="11461" max="11461" width="0.5" style="1" customWidth="1"/>
    <col min="11462" max="11462" width="2.5" style="1" customWidth="1"/>
    <col min="11463" max="11463" width="12" style="1" customWidth="1"/>
    <col min="11464" max="11464" width="9.375" style="1" bestFit="1" customWidth="1"/>
    <col min="11465" max="11476" width="6.75" style="1" customWidth="1"/>
    <col min="11477" max="11477" width="6" style="1" customWidth="1"/>
    <col min="11478" max="11478" width="9.625" style="1" customWidth="1"/>
    <col min="11479" max="11480" width="9" style="1"/>
    <col min="11481" max="11481" width="16.125" style="1" bestFit="1" customWidth="1"/>
    <col min="11482" max="11493" width="9" style="1"/>
    <col min="11494" max="11494" width="10.5" style="1" bestFit="1" customWidth="1"/>
    <col min="11495" max="11716" width="9" style="1"/>
    <col min="11717" max="11717" width="0.5" style="1" customWidth="1"/>
    <col min="11718" max="11718" width="2.5" style="1" customWidth="1"/>
    <col min="11719" max="11719" width="12" style="1" customWidth="1"/>
    <col min="11720" max="11720" width="9.375" style="1" bestFit="1" customWidth="1"/>
    <col min="11721" max="11732" width="6.75" style="1" customWidth="1"/>
    <col min="11733" max="11733" width="6" style="1" customWidth="1"/>
    <col min="11734" max="11734" width="9.625" style="1" customWidth="1"/>
    <col min="11735" max="11736" width="9" style="1"/>
    <col min="11737" max="11737" width="16.125" style="1" bestFit="1" customWidth="1"/>
    <col min="11738" max="11749" width="9" style="1"/>
    <col min="11750" max="11750" width="10.5" style="1" bestFit="1" customWidth="1"/>
    <col min="11751" max="11972" width="9" style="1"/>
    <col min="11973" max="11973" width="0.5" style="1" customWidth="1"/>
    <col min="11974" max="11974" width="2.5" style="1" customWidth="1"/>
    <col min="11975" max="11975" width="12" style="1" customWidth="1"/>
    <col min="11976" max="11976" width="9.375" style="1" bestFit="1" customWidth="1"/>
    <col min="11977" max="11988" width="6.75" style="1" customWidth="1"/>
    <col min="11989" max="11989" width="6" style="1" customWidth="1"/>
    <col min="11990" max="11990" width="9.625" style="1" customWidth="1"/>
    <col min="11991" max="11992" width="9" style="1"/>
    <col min="11993" max="11993" width="16.125" style="1" bestFit="1" customWidth="1"/>
    <col min="11994" max="12005" width="9" style="1"/>
    <col min="12006" max="12006" width="10.5" style="1" bestFit="1" customWidth="1"/>
    <col min="12007" max="12228" width="9" style="1"/>
    <col min="12229" max="12229" width="0.5" style="1" customWidth="1"/>
    <col min="12230" max="12230" width="2.5" style="1" customWidth="1"/>
    <col min="12231" max="12231" width="12" style="1" customWidth="1"/>
    <col min="12232" max="12232" width="9.375" style="1" bestFit="1" customWidth="1"/>
    <col min="12233" max="12244" width="6.75" style="1" customWidth="1"/>
    <col min="12245" max="12245" width="6" style="1" customWidth="1"/>
    <col min="12246" max="12246" width="9.625" style="1" customWidth="1"/>
    <col min="12247" max="12248" width="9" style="1"/>
    <col min="12249" max="12249" width="16.125" style="1" bestFit="1" customWidth="1"/>
    <col min="12250" max="12261" width="9" style="1"/>
    <col min="12262" max="12262" width="10.5" style="1" bestFit="1" customWidth="1"/>
    <col min="12263" max="12484" width="9" style="1"/>
    <col min="12485" max="12485" width="0.5" style="1" customWidth="1"/>
    <col min="12486" max="12486" width="2.5" style="1" customWidth="1"/>
    <col min="12487" max="12487" width="12" style="1" customWidth="1"/>
    <col min="12488" max="12488" width="9.375" style="1" bestFit="1" customWidth="1"/>
    <col min="12489" max="12500" width="6.75" style="1" customWidth="1"/>
    <col min="12501" max="12501" width="6" style="1" customWidth="1"/>
    <col min="12502" max="12502" width="9.625" style="1" customWidth="1"/>
    <col min="12503" max="12504" width="9" style="1"/>
    <col min="12505" max="12505" width="16.125" style="1" bestFit="1" customWidth="1"/>
    <col min="12506" max="12517" width="9" style="1"/>
    <col min="12518" max="12518" width="10.5" style="1" bestFit="1" customWidth="1"/>
    <col min="12519" max="12740" width="9" style="1"/>
    <col min="12741" max="12741" width="0.5" style="1" customWidth="1"/>
    <col min="12742" max="12742" width="2.5" style="1" customWidth="1"/>
    <col min="12743" max="12743" width="12" style="1" customWidth="1"/>
    <col min="12744" max="12744" width="9.375" style="1" bestFit="1" customWidth="1"/>
    <col min="12745" max="12756" width="6.75" style="1" customWidth="1"/>
    <col min="12757" max="12757" width="6" style="1" customWidth="1"/>
    <col min="12758" max="12758" width="9.625" style="1" customWidth="1"/>
    <col min="12759" max="12760" width="9" style="1"/>
    <col min="12761" max="12761" width="16.125" style="1" bestFit="1" customWidth="1"/>
    <col min="12762" max="12773" width="9" style="1"/>
    <col min="12774" max="12774" width="10.5" style="1" bestFit="1" customWidth="1"/>
    <col min="12775" max="12996" width="9" style="1"/>
    <col min="12997" max="12997" width="0.5" style="1" customWidth="1"/>
    <col min="12998" max="12998" width="2.5" style="1" customWidth="1"/>
    <col min="12999" max="12999" width="12" style="1" customWidth="1"/>
    <col min="13000" max="13000" width="9.375" style="1" bestFit="1" customWidth="1"/>
    <col min="13001" max="13012" width="6.75" style="1" customWidth="1"/>
    <col min="13013" max="13013" width="6" style="1" customWidth="1"/>
    <col min="13014" max="13014" width="9.625" style="1" customWidth="1"/>
    <col min="13015" max="13016" width="9" style="1"/>
    <col min="13017" max="13017" width="16.125" style="1" bestFit="1" customWidth="1"/>
    <col min="13018" max="13029" width="9" style="1"/>
    <col min="13030" max="13030" width="10.5" style="1" bestFit="1" customWidth="1"/>
    <col min="13031" max="13252" width="9" style="1"/>
    <col min="13253" max="13253" width="0.5" style="1" customWidth="1"/>
    <col min="13254" max="13254" width="2.5" style="1" customWidth="1"/>
    <col min="13255" max="13255" width="12" style="1" customWidth="1"/>
    <col min="13256" max="13256" width="9.375" style="1" bestFit="1" customWidth="1"/>
    <col min="13257" max="13268" width="6.75" style="1" customWidth="1"/>
    <col min="13269" max="13269" width="6" style="1" customWidth="1"/>
    <col min="13270" max="13270" width="9.625" style="1" customWidth="1"/>
    <col min="13271" max="13272" width="9" style="1"/>
    <col min="13273" max="13273" width="16.125" style="1" bestFit="1" customWidth="1"/>
    <col min="13274" max="13285" width="9" style="1"/>
    <col min="13286" max="13286" width="10.5" style="1" bestFit="1" customWidth="1"/>
    <col min="13287" max="13508" width="9" style="1"/>
    <col min="13509" max="13509" width="0.5" style="1" customWidth="1"/>
    <col min="13510" max="13510" width="2.5" style="1" customWidth="1"/>
    <col min="13511" max="13511" width="12" style="1" customWidth="1"/>
    <col min="13512" max="13512" width="9.375" style="1" bestFit="1" customWidth="1"/>
    <col min="13513" max="13524" width="6.75" style="1" customWidth="1"/>
    <col min="13525" max="13525" width="6" style="1" customWidth="1"/>
    <col min="13526" max="13526" width="9.625" style="1" customWidth="1"/>
    <col min="13527" max="13528" width="9" style="1"/>
    <col min="13529" max="13529" width="16.125" style="1" bestFit="1" customWidth="1"/>
    <col min="13530" max="13541" width="9" style="1"/>
    <col min="13542" max="13542" width="10.5" style="1" bestFit="1" customWidth="1"/>
    <col min="13543" max="13764" width="9" style="1"/>
    <col min="13765" max="13765" width="0.5" style="1" customWidth="1"/>
    <col min="13766" max="13766" width="2.5" style="1" customWidth="1"/>
    <col min="13767" max="13767" width="12" style="1" customWidth="1"/>
    <col min="13768" max="13768" width="9.375" style="1" bestFit="1" customWidth="1"/>
    <col min="13769" max="13780" width="6.75" style="1" customWidth="1"/>
    <col min="13781" max="13781" width="6" style="1" customWidth="1"/>
    <col min="13782" max="13782" width="9.625" style="1" customWidth="1"/>
    <col min="13783" max="13784" width="9" style="1"/>
    <col min="13785" max="13785" width="16.125" style="1" bestFit="1" customWidth="1"/>
    <col min="13786" max="13797" width="9" style="1"/>
    <col min="13798" max="13798" width="10.5" style="1" bestFit="1" customWidth="1"/>
    <col min="13799" max="14020" width="9" style="1"/>
    <col min="14021" max="14021" width="0.5" style="1" customWidth="1"/>
    <col min="14022" max="14022" width="2.5" style="1" customWidth="1"/>
    <col min="14023" max="14023" width="12" style="1" customWidth="1"/>
    <col min="14024" max="14024" width="9.375" style="1" bestFit="1" customWidth="1"/>
    <col min="14025" max="14036" width="6.75" style="1" customWidth="1"/>
    <col min="14037" max="14037" width="6" style="1" customWidth="1"/>
    <col min="14038" max="14038" width="9.625" style="1" customWidth="1"/>
    <col min="14039" max="14040" width="9" style="1"/>
    <col min="14041" max="14041" width="16.125" style="1" bestFit="1" customWidth="1"/>
    <col min="14042" max="14053" width="9" style="1"/>
    <col min="14054" max="14054" width="10.5" style="1" bestFit="1" customWidth="1"/>
    <col min="14055" max="14276" width="9" style="1"/>
    <col min="14277" max="14277" width="0.5" style="1" customWidth="1"/>
    <col min="14278" max="14278" width="2.5" style="1" customWidth="1"/>
    <col min="14279" max="14279" width="12" style="1" customWidth="1"/>
    <col min="14280" max="14280" width="9.375" style="1" bestFit="1" customWidth="1"/>
    <col min="14281" max="14292" width="6.75" style="1" customWidth="1"/>
    <col min="14293" max="14293" width="6" style="1" customWidth="1"/>
    <col min="14294" max="14294" width="9.625" style="1" customWidth="1"/>
    <col min="14295" max="14296" width="9" style="1"/>
    <col min="14297" max="14297" width="16.125" style="1" bestFit="1" customWidth="1"/>
    <col min="14298" max="14309" width="9" style="1"/>
    <col min="14310" max="14310" width="10.5" style="1" bestFit="1" customWidth="1"/>
    <col min="14311" max="14532" width="9" style="1"/>
    <col min="14533" max="14533" width="0.5" style="1" customWidth="1"/>
    <col min="14534" max="14534" width="2.5" style="1" customWidth="1"/>
    <col min="14535" max="14535" width="12" style="1" customWidth="1"/>
    <col min="14536" max="14536" width="9.375" style="1" bestFit="1" customWidth="1"/>
    <col min="14537" max="14548" width="6.75" style="1" customWidth="1"/>
    <col min="14549" max="14549" width="6" style="1" customWidth="1"/>
    <col min="14550" max="14550" width="9.625" style="1" customWidth="1"/>
    <col min="14551" max="14552" width="9" style="1"/>
    <col min="14553" max="14553" width="16.125" style="1" bestFit="1" customWidth="1"/>
    <col min="14554" max="14565" width="9" style="1"/>
    <col min="14566" max="14566" width="10.5" style="1" bestFit="1" customWidth="1"/>
    <col min="14567" max="14788" width="9" style="1"/>
    <col min="14789" max="14789" width="0.5" style="1" customWidth="1"/>
    <col min="14790" max="14790" width="2.5" style="1" customWidth="1"/>
    <col min="14791" max="14791" width="12" style="1" customWidth="1"/>
    <col min="14792" max="14792" width="9.375" style="1" bestFit="1" customWidth="1"/>
    <col min="14793" max="14804" width="6.75" style="1" customWidth="1"/>
    <col min="14805" max="14805" width="6" style="1" customWidth="1"/>
    <col min="14806" max="14806" width="9.625" style="1" customWidth="1"/>
    <col min="14807" max="14808" width="9" style="1"/>
    <col min="14809" max="14809" width="16.125" style="1" bestFit="1" customWidth="1"/>
    <col min="14810" max="14821" width="9" style="1"/>
    <col min="14822" max="14822" width="10.5" style="1" bestFit="1" customWidth="1"/>
    <col min="14823" max="15044" width="9" style="1"/>
    <col min="15045" max="15045" width="0.5" style="1" customWidth="1"/>
    <col min="15046" max="15046" width="2.5" style="1" customWidth="1"/>
    <col min="15047" max="15047" width="12" style="1" customWidth="1"/>
    <col min="15048" max="15048" width="9.375" style="1" bestFit="1" customWidth="1"/>
    <col min="15049" max="15060" width="6.75" style="1" customWidth="1"/>
    <col min="15061" max="15061" width="6" style="1" customWidth="1"/>
    <col min="15062" max="15062" width="9.625" style="1" customWidth="1"/>
    <col min="15063" max="15064" width="9" style="1"/>
    <col min="15065" max="15065" width="16.125" style="1" bestFit="1" customWidth="1"/>
    <col min="15066" max="15077" width="9" style="1"/>
    <col min="15078" max="15078" width="10.5" style="1" bestFit="1" customWidth="1"/>
    <col min="15079" max="15300" width="9" style="1"/>
    <col min="15301" max="15301" width="0.5" style="1" customWidth="1"/>
    <col min="15302" max="15302" width="2.5" style="1" customWidth="1"/>
    <col min="15303" max="15303" width="12" style="1" customWidth="1"/>
    <col min="15304" max="15304" width="9.375" style="1" bestFit="1" customWidth="1"/>
    <col min="15305" max="15316" width="6.75" style="1" customWidth="1"/>
    <col min="15317" max="15317" width="6" style="1" customWidth="1"/>
    <col min="15318" max="15318" width="9.625" style="1" customWidth="1"/>
    <col min="15319" max="15320" width="9" style="1"/>
    <col min="15321" max="15321" width="16.125" style="1" bestFit="1" customWidth="1"/>
    <col min="15322" max="15333" width="9" style="1"/>
    <col min="15334" max="15334" width="10.5" style="1" bestFit="1" customWidth="1"/>
    <col min="15335" max="15556" width="9" style="1"/>
    <col min="15557" max="15557" width="0.5" style="1" customWidth="1"/>
    <col min="15558" max="15558" width="2.5" style="1" customWidth="1"/>
    <col min="15559" max="15559" width="12" style="1" customWidth="1"/>
    <col min="15560" max="15560" width="9.375" style="1" bestFit="1" customWidth="1"/>
    <col min="15561" max="15572" width="6.75" style="1" customWidth="1"/>
    <col min="15573" max="15573" width="6" style="1" customWidth="1"/>
    <col min="15574" max="15574" width="9.625" style="1" customWidth="1"/>
    <col min="15575" max="15576" width="9" style="1"/>
    <col min="15577" max="15577" width="16.125" style="1" bestFit="1" customWidth="1"/>
    <col min="15578" max="15589" width="9" style="1"/>
    <col min="15590" max="15590" width="10.5" style="1" bestFit="1" customWidth="1"/>
    <col min="15591" max="15812" width="9" style="1"/>
    <col min="15813" max="15813" width="0.5" style="1" customWidth="1"/>
    <col min="15814" max="15814" width="2.5" style="1" customWidth="1"/>
    <col min="15815" max="15815" width="12" style="1" customWidth="1"/>
    <col min="15816" max="15816" width="9.375" style="1" bestFit="1" customWidth="1"/>
    <col min="15817" max="15828" width="6.75" style="1" customWidth="1"/>
    <col min="15829" max="15829" width="6" style="1" customWidth="1"/>
    <col min="15830" max="15830" width="9.625" style="1" customWidth="1"/>
    <col min="15831" max="15832" width="9" style="1"/>
    <col min="15833" max="15833" width="16.125" style="1" bestFit="1" customWidth="1"/>
    <col min="15834" max="15845" width="9" style="1"/>
    <col min="15846" max="15846" width="10.5" style="1" bestFit="1" customWidth="1"/>
    <col min="15847" max="16068" width="9" style="1"/>
    <col min="16069" max="16069" width="0.5" style="1" customWidth="1"/>
    <col min="16070" max="16070" width="2.5" style="1" customWidth="1"/>
    <col min="16071" max="16071" width="12" style="1" customWidth="1"/>
    <col min="16072" max="16072" width="9.375" style="1" bestFit="1" customWidth="1"/>
    <col min="16073" max="16084" width="6.75" style="1" customWidth="1"/>
    <col min="16085" max="16085" width="6" style="1" customWidth="1"/>
    <col min="16086" max="16086" width="9.625" style="1" customWidth="1"/>
    <col min="16087" max="16088" width="9" style="1"/>
    <col min="16089" max="16089" width="16.125" style="1" bestFit="1" customWidth="1"/>
    <col min="16090" max="16101" width="9" style="1"/>
    <col min="16102" max="16102" width="10.5" style="1" bestFit="1" customWidth="1"/>
    <col min="16103" max="16384" width="9" style="1"/>
  </cols>
  <sheetData>
    <row r="1" spans="1:13" ht="18.75" x14ac:dyDescent="0.15">
      <c r="A1" s="509" t="s">
        <v>298</v>
      </c>
      <c r="B1" s="509"/>
      <c r="C1" s="509"/>
      <c r="D1" s="509"/>
      <c r="E1" s="509"/>
      <c r="F1" s="509"/>
      <c r="G1" s="509"/>
      <c r="H1" s="509"/>
      <c r="I1" s="509"/>
      <c r="J1" s="509"/>
      <c r="K1" s="509"/>
      <c r="L1" s="509"/>
      <c r="M1" s="31"/>
    </row>
    <row r="2" spans="1:13" ht="10.5" customHeight="1" x14ac:dyDescent="0.15">
      <c r="B2" s="15"/>
      <c r="C2" s="15"/>
      <c r="D2" s="32"/>
      <c r="E2" s="32"/>
      <c r="F2" s="32"/>
      <c r="G2" s="15"/>
      <c r="H2" s="15"/>
      <c r="I2" s="15"/>
      <c r="J2" s="15"/>
      <c r="K2" s="15"/>
      <c r="L2" s="15"/>
    </row>
    <row r="3" spans="1:13" ht="28.5" x14ac:dyDescent="0.15">
      <c r="B3" s="15"/>
      <c r="C3" s="15"/>
      <c r="D3" s="32"/>
      <c r="E3" s="32"/>
      <c r="F3" s="32"/>
      <c r="G3" s="15"/>
      <c r="H3" s="15"/>
      <c r="I3" s="15"/>
      <c r="J3" s="15"/>
      <c r="K3" s="15"/>
      <c r="L3" s="15"/>
    </row>
    <row r="4" spans="1:13" ht="28.5" x14ac:dyDescent="0.15">
      <c r="B4" s="15"/>
      <c r="C4" s="15"/>
      <c r="D4" s="32"/>
      <c r="E4" s="32"/>
      <c r="F4" s="32"/>
      <c r="G4" s="15"/>
      <c r="H4" s="15"/>
      <c r="I4" s="15"/>
      <c r="J4" s="15"/>
      <c r="K4" s="15"/>
      <c r="L4" s="15"/>
    </row>
    <row r="5" spans="1:13" ht="28.5" x14ac:dyDescent="0.15">
      <c r="B5" s="15"/>
      <c r="C5" s="15"/>
      <c r="D5" s="32"/>
      <c r="E5" s="32"/>
      <c r="F5" s="32"/>
      <c r="G5" s="15"/>
      <c r="H5" s="15"/>
      <c r="I5" s="15"/>
      <c r="J5" s="15"/>
      <c r="K5" s="15"/>
      <c r="L5" s="15"/>
    </row>
    <row r="6" spans="1:13" ht="28.5" x14ac:dyDescent="0.15">
      <c r="B6" s="15"/>
      <c r="C6" s="15"/>
      <c r="D6" s="32"/>
      <c r="E6" s="32"/>
      <c r="F6" s="32"/>
      <c r="G6" s="15"/>
      <c r="H6" s="15"/>
      <c r="I6" s="15"/>
      <c r="J6" s="15"/>
      <c r="K6" s="15"/>
      <c r="L6" s="15"/>
    </row>
    <row r="7" spans="1:13" ht="28.5" x14ac:dyDescent="0.15">
      <c r="B7" s="15"/>
      <c r="C7" s="15"/>
      <c r="D7" s="32"/>
      <c r="E7" s="32"/>
      <c r="F7" s="32"/>
      <c r="G7" s="15"/>
      <c r="H7" s="15"/>
      <c r="I7" s="15"/>
      <c r="J7" s="15"/>
      <c r="K7" s="15"/>
      <c r="L7" s="15"/>
    </row>
    <row r="8" spans="1:13" s="2" customFormat="1" ht="28.5" customHeight="1" x14ac:dyDescent="0.15">
      <c r="C8" s="5"/>
      <c r="D8" s="33"/>
      <c r="E8" s="33"/>
      <c r="F8" s="34"/>
      <c r="M8" s="3"/>
    </row>
    <row r="9" spans="1:13" s="2" customFormat="1" ht="28.5" customHeight="1" x14ac:dyDescent="0.15">
      <c r="C9" s="5"/>
      <c r="D9" s="33"/>
      <c r="E9" s="33"/>
      <c r="F9" s="34"/>
      <c r="M9" s="3"/>
    </row>
    <row r="10" spans="1:13" s="2" customFormat="1" ht="28.5" customHeight="1" x14ac:dyDescent="0.15">
      <c r="C10" s="5"/>
      <c r="D10" s="33"/>
      <c r="E10" s="33"/>
      <c r="F10" s="34"/>
      <c r="M10" s="3"/>
    </row>
    <row r="11" spans="1:13" s="2" customFormat="1" ht="28.5" customHeight="1" x14ac:dyDescent="0.15">
      <c r="C11" s="5"/>
      <c r="D11" s="33"/>
      <c r="E11" s="33"/>
      <c r="F11" s="34"/>
      <c r="M11" s="3"/>
    </row>
    <row r="12" spans="1:13" s="2" customFormat="1" ht="28.5" customHeight="1" x14ac:dyDescent="0.15">
      <c r="C12" s="5"/>
      <c r="D12" s="33"/>
      <c r="E12" s="33"/>
      <c r="F12" s="34"/>
      <c r="M12" s="3"/>
    </row>
    <row r="13" spans="1:13" s="2" customFormat="1" ht="28.5" customHeight="1" x14ac:dyDescent="0.15">
      <c r="C13" s="5"/>
      <c r="D13" s="33"/>
      <c r="E13" s="33"/>
      <c r="F13" s="34"/>
      <c r="M13" s="3"/>
    </row>
    <row r="14" spans="1:13" s="2" customFormat="1" ht="28.5" customHeight="1" x14ac:dyDescent="0.15">
      <c r="C14" s="5"/>
      <c r="D14" s="33"/>
      <c r="E14" s="33"/>
      <c r="F14" s="34"/>
      <c r="M14" s="3"/>
    </row>
    <row r="15" spans="1:13" s="2" customFormat="1" ht="35.25" customHeight="1" x14ac:dyDescent="0.15">
      <c r="C15" s="5"/>
      <c r="D15" s="33"/>
      <c r="E15" s="33"/>
      <c r="F15" s="34"/>
      <c r="M15" s="3"/>
    </row>
    <row r="16" spans="1:13" s="2" customFormat="1" ht="35.25" customHeight="1" x14ac:dyDescent="0.15">
      <c r="C16" s="5"/>
      <c r="D16" s="33"/>
      <c r="E16" s="33"/>
      <c r="F16" s="34"/>
      <c r="M16" s="3"/>
    </row>
    <row r="17" spans="1:25" s="2" customFormat="1" ht="26.25" customHeight="1" x14ac:dyDescent="0.15">
      <c r="C17" s="5"/>
      <c r="D17" s="33"/>
      <c r="E17" s="33"/>
      <c r="F17" s="34"/>
      <c r="M17" s="3"/>
    </row>
    <row r="18" spans="1:25" s="2" customFormat="1" ht="70.5" customHeight="1" x14ac:dyDescent="0.15">
      <c r="C18" s="5"/>
      <c r="D18" s="33"/>
      <c r="E18" s="33"/>
      <c r="F18" s="34"/>
      <c r="M18" s="3"/>
    </row>
    <row r="19" spans="1:25" s="2" customFormat="1" ht="21" customHeight="1" x14ac:dyDescent="0.2">
      <c r="A19" s="510" t="s">
        <v>257</v>
      </c>
      <c r="B19" s="510"/>
      <c r="C19" s="510"/>
      <c r="D19" s="510"/>
      <c r="E19" s="510"/>
      <c r="F19" s="510"/>
      <c r="G19" s="510"/>
      <c r="H19" s="510"/>
      <c r="I19" s="510"/>
      <c r="J19" s="510"/>
      <c r="K19" s="510"/>
      <c r="L19" s="510"/>
      <c r="M19" s="24"/>
      <c r="O19" s="6"/>
      <c r="P19" s="6"/>
      <c r="Q19" s="6"/>
      <c r="R19" s="6"/>
      <c r="S19" s="6"/>
      <c r="T19" s="6"/>
      <c r="U19" s="6"/>
      <c r="V19" s="6"/>
      <c r="W19" s="6"/>
      <c r="X19" s="6"/>
      <c r="Y19" s="6"/>
    </row>
    <row r="20" spans="1:25" s="2" customFormat="1" ht="3" customHeight="1" x14ac:dyDescent="0.15">
      <c r="C20" s="5"/>
      <c r="D20" s="33"/>
      <c r="E20" s="33"/>
      <c r="F20" s="34"/>
      <c r="M20" s="3"/>
      <c r="O20" s="6"/>
      <c r="P20" s="6"/>
      <c r="Q20" s="6"/>
      <c r="R20" s="6"/>
      <c r="S20" s="6"/>
      <c r="T20" s="6"/>
      <c r="U20" s="6"/>
      <c r="V20" s="6"/>
      <c r="W20" s="6"/>
      <c r="X20" s="6"/>
      <c r="Y20" s="6"/>
    </row>
    <row r="21" spans="1:25" s="2" customFormat="1" ht="20.100000000000001" customHeight="1" x14ac:dyDescent="0.15">
      <c r="A21" s="16"/>
      <c r="B21" s="511" t="s">
        <v>153</v>
      </c>
      <c r="C21" s="512"/>
      <c r="D21" s="35" t="s">
        <v>297</v>
      </c>
      <c r="E21" s="35" t="s">
        <v>319</v>
      </c>
      <c r="F21" s="312" t="s">
        <v>382</v>
      </c>
      <c r="G21" s="515"/>
      <c r="H21" s="516"/>
      <c r="I21" s="516"/>
      <c r="J21" s="516"/>
      <c r="K21" s="516"/>
      <c r="L21" s="517"/>
      <c r="O21" s="505"/>
      <c r="P21" s="505"/>
      <c r="Q21" s="421"/>
      <c r="R21" s="421"/>
      <c r="S21" s="422"/>
      <c r="T21" s="505"/>
      <c r="U21" s="506"/>
      <c r="V21" s="506"/>
      <c r="W21" s="506"/>
      <c r="X21" s="506"/>
      <c r="Y21" s="506"/>
    </row>
    <row r="22" spans="1:25" s="2" customFormat="1" ht="20.100000000000001" customHeight="1" x14ac:dyDescent="0.15">
      <c r="A22" s="6"/>
      <c r="B22" s="513"/>
      <c r="C22" s="514"/>
      <c r="D22" s="444" t="s">
        <v>170</v>
      </c>
      <c r="E22" s="311" t="s">
        <v>170</v>
      </c>
      <c r="F22" s="311" t="s">
        <v>210</v>
      </c>
      <c r="G22" s="36" t="s">
        <v>335</v>
      </c>
      <c r="H22" s="37" t="s">
        <v>162</v>
      </c>
      <c r="I22" s="37" t="s">
        <v>163</v>
      </c>
      <c r="J22" s="37" t="s">
        <v>164</v>
      </c>
      <c r="K22" s="37" t="s">
        <v>165</v>
      </c>
      <c r="L22" s="166" t="s">
        <v>166</v>
      </c>
      <c r="O22" s="505"/>
      <c r="P22" s="505"/>
      <c r="Q22" s="421"/>
      <c r="R22" s="421"/>
      <c r="S22" s="421"/>
      <c r="T22" s="421"/>
      <c r="U22" s="421"/>
      <c r="V22" s="421"/>
      <c r="W22" s="421"/>
      <c r="X22" s="421"/>
      <c r="Y22" s="421"/>
    </row>
    <row r="23" spans="1:25" s="3" customFormat="1" ht="27" customHeight="1" x14ac:dyDescent="0.15">
      <c r="B23" s="507" t="s">
        <v>320</v>
      </c>
      <c r="C23" s="508"/>
      <c r="D23" s="38">
        <v>90876</v>
      </c>
      <c r="E23" s="38">
        <v>24623</v>
      </c>
      <c r="F23" s="47">
        <v>76852</v>
      </c>
      <c r="G23" s="40">
        <v>79</v>
      </c>
      <c r="H23" s="41">
        <v>294</v>
      </c>
      <c r="I23" s="41">
        <v>6167</v>
      </c>
      <c r="J23" s="41">
        <v>26107</v>
      </c>
      <c r="K23" s="41">
        <v>29567</v>
      </c>
      <c r="L23" s="42">
        <v>14638</v>
      </c>
      <c r="O23" s="503"/>
      <c r="P23" s="503"/>
      <c r="Q23" s="423"/>
      <c r="R23" s="423"/>
      <c r="S23" s="423"/>
      <c r="T23" s="423"/>
      <c r="U23" s="423"/>
      <c r="V23" s="423"/>
      <c r="W23" s="423"/>
      <c r="X23" s="423"/>
      <c r="Y23" s="423"/>
    </row>
    <row r="24" spans="1:25" s="3" customFormat="1" ht="17.25" customHeight="1" x14ac:dyDescent="0.15">
      <c r="B24" s="17"/>
      <c r="C24" s="19" t="s">
        <v>368</v>
      </c>
      <c r="D24" s="43">
        <v>-74.302172025800758</v>
      </c>
      <c r="E24" s="43">
        <v>-72.904837360799334</v>
      </c>
      <c r="F24" s="43">
        <v>269.8541797006593</v>
      </c>
      <c r="G24" s="44">
        <v>-99.603094855305457</v>
      </c>
      <c r="H24" s="45">
        <v>818.75</v>
      </c>
      <c r="I24" s="45">
        <v>13604.444444444445</v>
      </c>
      <c r="J24" s="45">
        <v>9569.2592592592591</v>
      </c>
      <c r="K24" s="45">
        <v>10651.636363636364</v>
      </c>
      <c r="L24" s="46">
        <v>5685.770750988142</v>
      </c>
      <c r="O24" s="424"/>
      <c r="P24" s="425"/>
      <c r="Q24" s="426"/>
      <c r="R24" s="427"/>
      <c r="S24" s="427"/>
      <c r="T24" s="427"/>
      <c r="U24" s="427"/>
      <c r="V24" s="427"/>
      <c r="W24" s="427"/>
      <c r="X24" s="427"/>
      <c r="Y24" s="427"/>
    </row>
    <row r="25" spans="1:25" s="3" customFormat="1" ht="27" customHeight="1" x14ac:dyDescent="0.15">
      <c r="B25" s="507" t="s">
        <v>180</v>
      </c>
      <c r="C25" s="518"/>
      <c r="D25" s="38">
        <v>836088</v>
      </c>
      <c r="E25" s="38">
        <v>19374</v>
      </c>
      <c r="F25" s="47">
        <v>56567</v>
      </c>
      <c r="G25" s="315">
        <v>338</v>
      </c>
      <c r="H25" s="316">
        <v>587</v>
      </c>
      <c r="I25" s="316">
        <v>6641</v>
      </c>
      <c r="J25" s="316">
        <v>20462</v>
      </c>
      <c r="K25" s="316">
        <v>15788</v>
      </c>
      <c r="L25" s="317">
        <v>12751</v>
      </c>
      <c r="M25" s="308"/>
      <c r="O25" s="503"/>
      <c r="P25" s="503"/>
      <c r="Q25" s="423"/>
      <c r="R25" s="423"/>
      <c r="S25" s="423"/>
      <c r="T25" s="423"/>
      <c r="U25" s="423"/>
      <c r="V25" s="423"/>
      <c r="W25" s="423"/>
      <c r="X25" s="423"/>
      <c r="Y25" s="423"/>
    </row>
    <row r="26" spans="1:25" s="3" customFormat="1" ht="17.25" customHeight="1" x14ac:dyDescent="0.15">
      <c r="B26" s="17"/>
      <c r="C26" s="18" t="s">
        <v>368</v>
      </c>
      <c r="D26" s="39">
        <v>-88.738454426655039</v>
      </c>
      <c r="E26" s="39">
        <v>-97.682779803082937</v>
      </c>
      <c r="F26" s="43">
        <v>391.97251695947119</v>
      </c>
      <c r="G26" s="44">
        <v>-96.219662230175601</v>
      </c>
      <c r="H26" s="45">
        <v>174.29906542056074</v>
      </c>
      <c r="I26" s="45">
        <v>2254.9645390070923</v>
      </c>
      <c r="J26" s="45">
        <v>3477.2727272727275</v>
      </c>
      <c r="K26" s="45">
        <v>2174.9279538904902</v>
      </c>
      <c r="L26" s="46">
        <v>1503.8993710691823</v>
      </c>
      <c r="O26" s="424"/>
      <c r="P26" s="425"/>
      <c r="Q26" s="426"/>
      <c r="R26" s="427"/>
      <c r="S26" s="427"/>
      <c r="T26" s="427"/>
      <c r="U26" s="427"/>
      <c r="V26" s="427"/>
      <c r="W26" s="427"/>
      <c r="X26" s="427"/>
      <c r="Y26" s="427"/>
    </row>
    <row r="27" spans="1:25" s="3" customFormat="1" ht="27" customHeight="1" x14ac:dyDescent="0.15">
      <c r="B27" s="507" t="s">
        <v>324</v>
      </c>
      <c r="C27" s="508"/>
      <c r="D27" s="47">
        <v>5595</v>
      </c>
      <c r="E27" s="47">
        <v>1554</v>
      </c>
      <c r="F27" s="47">
        <v>29638</v>
      </c>
      <c r="G27" s="315">
        <v>18</v>
      </c>
      <c r="H27" s="316">
        <v>288</v>
      </c>
      <c r="I27" s="316">
        <v>1642</v>
      </c>
      <c r="J27" s="316">
        <v>10178</v>
      </c>
      <c r="K27" s="316">
        <v>12333</v>
      </c>
      <c r="L27" s="317">
        <v>5179</v>
      </c>
      <c r="O27" s="503"/>
      <c r="P27" s="503"/>
      <c r="Q27" s="423"/>
      <c r="R27" s="423"/>
      <c r="S27" s="423"/>
      <c r="T27" s="423"/>
      <c r="U27" s="423"/>
      <c r="V27" s="423"/>
      <c r="W27" s="423"/>
      <c r="X27" s="423"/>
      <c r="Y27" s="423"/>
    </row>
    <row r="28" spans="1:25" s="3" customFormat="1" ht="17.25" customHeight="1" x14ac:dyDescent="0.15">
      <c r="B28" s="17"/>
      <c r="C28" s="19" t="s">
        <v>368</v>
      </c>
      <c r="D28" s="43">
        <v>-75.45837354153872</v>
      </c>
      <c r="E28" s="43">
        <v>-72.225201072386056</v>
      </c>
      <c r="F28" s="43">
        <v>3554.5006165228115</v>
      </c>
      <c r="G28" s="44">
        <v>-97.133757961783445</v>
      </c>
      <c r="H28" s="45">
        <v>396.55172413793105</v>
      </c>
      <c r="I28" s="45">
        <v>7039.130434782609</v>
      </c>
      <c r="J28" s="45">
        <v>20671.428571428572</v>
      </c>
      <c r="K28" s="45">
        <v>27306.666666666668</v>
      </c>
      <c r="L28" s="46">
        <v>64637.5</v>
      </c>
      <c r="O28" s="424"/>
      <c r="P28" s="425"/>
      <c r="Q28" s="426"/>
      <c r="R28" s="427"/>
      <c r="S28" s="427"/>
      <c r="T28" s="427"/>
      <c r="U28" s="427"/>
      <c r="V28" s="427"/>
      <c r="W28" s="427"/>
      <c r="X28" s="427"/>
      <c r="Y28" s="427"/>
    </row>
    <row r="29" spans="1:25" s="3" customFormat="1" ht="27" customHeight="1" x14ac:dyDescent="0.15">
      <c r="B29" s="507" t="s">
        <v>255</v>
      </c>
      <c r="C29" s="508"/>
      <c r="D29" s="47">
        <v>71570</v>
      </c>
      <c r="E29" s="47">
        <v>2741</v>
      </c>
      <c r="F29" s="47">
        <v>29553</v>
      </c>
      <c r="G29" s="315">
        <v>30</v>
      </c>
      <c r="H29" s="316">
        <v>151</v>
      </c>
      <c r="I29" s="316">
        <v>4915</v>
      </c>
      <c r="J29" s="316">
        <v>11242</v>
      </c>
      <c r="K29" s="316">
        <v>7219</v>
      </c>
      <c r="L29" s="317">
        <v>5996</v>
      </c>
      <c r="O29" s="503"/>
      <c r="P29" s="503"/>
      <c r="Q29" s="423"/>
      <c r="R29" s="423"/>
      <c r="S29" s="423"/>
      <c r="T29" s="423"/>
      <c r="U29" s="423"/>
      <c r="V29" s="423"/>
      <c r="W29" s="423"/>
      <c r="X29" s="423"/>
      <c r="Y29" s="423"/>
    </row>
    <row r="30" spans="1:25" s="3" customFormat="1" ht="17.25" customHeight="1" x14ac:dyDescent="0.15">
      <c r="B30" s="17"/>
      <c r="C30" s="19" t="s">
        <v>368</v>
      </c>
      <c r="D30" s="48">
        <v>-81.679018034276638</v>
      </c>
      <c r="E30" s="48">
        <v>-96.170183037585574</v>
      </c>
      <c r="F30" s="43">
        <v>2503.7885462555068</v>
      </c>
      <c r="G30" s="44">
        <v>-95.798319327731093</v>
      </c>
      <c r="H30" s="45">
        <v>420.68965517241378</v>
      </c>
      <c r="I30" s="45">
        <v>7957.377049180327</v>
      </c>
      <c r="J30" s="45">
        <v>21111.32075471698</v>
      </c>
      <c r="K30" s="45">
        <v>5817.2131147540977</v>
      </c>
      <c r="L30" s="46">
        <v>3743.5897435897436</v>
      </c>
      <c r="O30" s="424"/>
      <c r="P30" s="425"/>
      <c r="Q30" s="426"/>
      <c r="R30" s="427"/>
      <c r="S30" s="427"/>
      <c r="T30" s="427"/>
      <c r="U30" s="427"/>
      <c r="V30" s="427"/>
      <c r="W30" s="427"/>
      <c r="X30" s="427"/>
      <c r="Y30" s="427"/>
    </row>
    <row r="31" spans="1:25" s="3" customFormat="1" ht="27" customHeight="1" x14ac:dyDescent="0.15">
      <c r="B31" s="507" t="s">
        <v>321</v>
      </c>
      <c r="C31" s="508"/>
      <c r="D31" s="38">
        <v>96281</v>
      </c>
      <c r="E31" s="38">
        <v>5405</v>
      </c>
      <c r="F31" s="47">
        <v>23836</v>
      </c>
      <c r="G31" s="315">
        <v>157</v>
      </c>
      <c r="H31" s="316">
        <v>526</v>
      </c>
      <c r="I31" s="316">
        <v>4095</v>
      </c>
      <c r="J31" s="316">
        <v>8298</v>
      </c>
      <c r="K31" s="316">
        <v>5643</v>
      </c>
      <c r="L31" s="317">
        <v>5117</v>
      </c>
      <c r="O31" s="503"/>
      <c r="P31" s="503"/>
      <c r="Q31" s="423"/>
      <c r="R31" s="423"/>
      <c r="S31" s="423"/>
      <c r="T31" s="423"/>
      <c r="U31" s="423"/>
      <c r="V31" s="423"/>
      <c r="W31" s="423"/>
      <c r="X31" s="423"/>
      <c r="Y31" s="423"/>
    </row>
    <row r="32" spans="1:25" s="3" customFormat="1" ht="17.25" customHeight="1" x14ac:dyDescent="0.15">
      <c r="B32" s="17"/>
      <c r="C32" s="19" t="s">
        <v>368</v>
      </c>
      <c r="D32" s="48">
        <v>-83.158382675774249</v>
      </c>
      <c r="E32" s="48">
        <v>-94.386223657834876</v>
      </c>
      <c r="F32" s="43">
        <v>898.99413243922891</v>
      </c>
      <c r="G32" s="44">
        <v>-78.551912568306008</v>
      </c>
      <c r="H32" s="45">
        <v>94.814814814814824</v>
      </c>
      <c r="I32" s="45">
        <v>2933.333333333333</v>
      </c>
      <c r="J32" s="45">
        <v>5913.04347826087</v>
      </c>
      <c r="K32" s="45">
        <v>777.60497667185075</v>
      </c>
      <c r="L32" s="46">
        <v>993.37606837606836</v>
      </c>
      <c r="O32" s="424"/>
      <c r="P32" s="425"/>
      <c r="Q32" s="426"/>
      <c r="R32" s="427"/>
      <c r="S32" s="427"/>
      <c r="T32" s="427"/>
      <c r="U32" s="427"/>
      <c r="V32" s="427"/>
      <c r="W32" s="427"/>
      <c r="X32" s="427"/>
      <c r="Y32" s="427"/>
    </row>
    <row r="33" spans="2:25" s="3" customFormat="1" ht="27" customHeight="1" x14ac:dyDescent="0.15">
      <c r="B33" s="519" t="s">
        <v>322</v>
      </c>
      <c r="C33" s="508"/>
      <c r="D33" s="38">
        <v>432707</v>
      </c>
      <c r="E33" s="38">
        <v>5500</v>
      </c>
      <c r="F33" s="47">
        <v>22572</v>
      </c>
      <c r="G33" s="315">
        <v>151</v>
      </c>
      <c r="H33" s="316">
        <v>224</v>
      </c>
      <c r="I33" s="316">
        <v>4629</v>
      </c>
      <c r="J33" s="316">
        <v>5718</v>
      </c>
      <c r="K33" s="316">
        <v>4172</v>
      </c>
      <c r="L33" s="317">
        <v>7678</v>
      </c>
      <c r="O33" s="504"/>
      <c r="P33" s="503"/>
      <c r="Q33" s="423"/>
      <c r="R33" s="423"/>
      <c r="S33" s="423"/>
      <c r="T33" s="423"/>
      <c r="U33" s="423"/>
      <c r="V33" s="423"/>
      <c r="W33" s="423"/>
      <c r="X33" s="423"/>
      <c r="Y33" s="423"/>
    </row>
    <row r="34" spans="2:25" s="3" customFormat="1" ht="17.25" customHeight="1" x14ac:dyDescent="0.15">
      <c r="B34" s="17"/>
      <c r="C34" s="19" t="s">
        <v>368</v>
      </c>
      <c r="D34" s="48">
        <v>-91.895474856243936</v>
      </c>
      <c r="E34" s="48">
        <v>-98.728932048707321</v>
      </c>
      <c r="F34" s="43">
        <v>896.55629139072846</v>
      </c>
      <c r="G34" s="44">
        <v>-86.926406926406926</v>
      </c>
      <c r="H34" s="45">
        <v>105.50458715596332</v>
      </c>
      <c r="I34" s="45">
        <v>2905.8441558441559</v>
      </c>
      <c r="J34" s="45">
        <v>1979.2727272727273</v>
      </c>
      <c r="K34" s="45">
        <v>1395.3405017921148</v>
      </c>
      <c r="L34" s="46">
        <v>2520.4778156996585</v>
      </c>
      <c r="O34" s="424"/>
      <c r="P34" s="425"/>
      <c r="Q34" s="426"/>
      <c r="R34" s="427"/>
      <c r="S34" s="427"/>
      <c r="T34" s="427"/>
      <c r="U34" s="427"/>
      <c r="V34" s="427"/>
      <c r="W34" s="427"/>
      <c r="X34" s="427"/>
      <c r="Y34" s="427"/>
    </row>
    <row r="35" spans="2:25" s="3" customFormat="1" ht="27" customHeight="1" x14ac:dyDescent="0.15">
      <c r="B35" s="507" t="s">
        <v>400</v>
      </c>
      <c r="C35" s="508"/>
      <c r="D35" s="38">
        <v>202096</v>
      </c>
      <c r="E35" s="38">
        <v>13631</v>
      </c>
      <c r="F35" s="47">
        <v>22442</v>
      </c>
      <c r="G35" s="315">
        <v>188</v>
      </c>
      <c r="H35" s="316">
        <v>308</v>
      </c>
      <c r="I35" s="316">
        <v>2546</v>
      </c>
      <c r="J35" s="316">
        <v>4466</v>
      </c>
      <c r="K35" s="316">
        <v>6583</v>
      </c>
      <c r="L35" s="317">
        <v>8351</v>
      </c>
      <c r="O35" s="503"/>
      <c r="P35" s="503"/>
      <c r="Q35" s="423"/>
      <c r="R35" s="423"/>
      <c r="S35" s="423"/>
      <c r="T35" s="423"/>
      <c r="U35" s="423"/>
      <c r="V35" s="423"/>
      <c r="W35" s="423"/>
      <c r="X35" s="423"/>
      <c r="Y35" s="423"/>
    </row>
    <row r="36" spans="2:25" s="3" customFormat="1" ht="17.25" customHeight="1" x14ac:dyDescent="0.15">
      <c r="B36" s="17"/>
      <c r="C36" s="19" t="s">
        <v>368</v>
      </c>
      <c r="D36" s="48">
        <v>-87.651706462849603</v>
      </c>
      <c r="E36" s="48">
        <v>-93.255185654342483</v>
      </c>
      <c r="F36" s="43">
        <v>698.64768683274031</v>
      </c>
      <c r="G36" s="44">
        <v>-62.173038229376253</v>
      </c>
      <c r="H36" s="45">
        <v>74.011299435028249</v>
      </c>
      <c r="I36" s="45">
        <v>745.84717607973425</v>
      </c>
      <c r="J36" s="45">
        <v>965.87112171837714</v>
      </c>
      <c r="K36" s="45">
        <v>966.93679092382501</v>
      </c>
      <c r="L36" s="46">
        <v>945.18147684605754</v>
      </c>
      <c r="O36" s="424"/>
      <c r="P36" s="425"/>
      <c r="Q36" s="426"/>
      <c r="R36" s="427"/>
      <c r="S36" s="427"/>
      <c r="T36" s="427"/>
      <c r="U36" s="427"/>
      <c r="V36" s="427"/>
      <c r="W36" s="427"/>
      <c r="X36" s="427"/>
      <c r="Y36" s="427"/>
    </row>
    <row r="37" spans="2:25" s="3" customFormat="1" ht="27" customHeight="1" x14ac:dyDescent="0.15">
      <c r="B37" s="507" t="s">
        <v>323</v>
      </c>
      <c r="C37" s="518"/>
      <c r="D37" s="38">
        <v>7624</v>
      </c>
      <c r="E37" s="38">
        <v>1435</v>
      </c>
      <c r="F37" s="47">
        <v>11027</v>
      </c>
      <c r="G37" s="315">
        <v>6</v>
      </c>
      <c r="H37" s="316">
        <v>76</v>
      </c>
      <c r="I37" s="316">
        <v>633</v>
      </c>
      <c r="J37" s="316">
        <v>3458</v>
      </c>
      <c r="K37" s="316">
        <v>3971</v>
      </c>
      <c r="L37" s="317">
        <v>2883</v>
      </c>
      <c r="O37" s="503"/>
      <c r="P37" s="503"/>
      <c r="Q37" s="423"/>
      <c r="R37" s="423"/>
      <c r="S37" s="423"/>
      <c r="T37" s="423"/>
      <c r="U37" s="423"/>
      <c r="V37" s="423"/>
      <c r="W37" s="423"/>
      <c r="X37" s="423"/>
      <c r="Y37" s="423"/>
    </row>
    <row r="38" spans="2:25" s="3" customFormat="1" ht="17.25" customHeight="1" x14ac:dyDescent="0.15">
      <c r="B38" s="17"/>
      <c r="C38" s="18" t="s">
        <v>368</v>
      </c>
      <c r="D38" s="48">
        <v>-67.123760241483396</v>
      </c>
      <c r="E38" s="48">
        <v>-81.177859391395586</v>
      </c>
      <c r="F38" s="43">
        <v>875.84070796460173</v>
      </c>
      <c r="G38" s="44">
        <v>-99.412915851272004</v>
      </c>
      <c r="H38" s="45">
        <v>3700</v>
      </c>
      <c r="I38" s="45">
        <v>31550</v>
      </c>
      <c r="J38" s="45">
        <v>17190</v>
      </c>
      <c r="K38" s="45">
        <v>5826.8656716417909</v>
      </c>
      <c r="L38" s="46">
        <v>16858.823529411766</v>
      </c>
      <c r="O38" s="424"/>
      <c r="P38" s="425"/>
      <c r="Q38" s="426"/>
      <c r="R38" s="427"/>
      <c r="S38" s="427"/>
      <c r="T38" s="427"/>
      <c r="U38" s="427"/>
      <c r="V38" s="427"/>
      <c r="W38" s="427"/>
      <c r="X38" s="427"/>
      <c r="Y38" s="427"/>
    </row>
    <row r="39" spans="2:25" s="3" customFormat="1" ht="27" customHeight="1" x14ac:dyDescent="0.15">
      <c r="B39" s="507" t="s">
        <v>148</v>
      </c>
      <c r="C39" s="508"/>
      <c r="D39" s="38">
        <v>214904</v>
      </c>
      <c r="E39" s="38">
        <v>2271</v>
      </c>
      <c r="F39" s="47">
        <v>9601</v>
      </c>
      <c r="G39" s="315">
        <v>66</v>
      </c>
      <c r="H39" s="316">
        <v>75</v>
      </c>
      <c r="I39" s="316">
        <v>1997</v>
      </c>
      <c r="J39" s="316">
        <v>3002</v>
      </c>
      <c r="K39" s="316">
        <v>2301</v>
      </c>
      <c r="L39" s="317">
        <v>2160</v>
      </c>
      <c r="O39" s="503"/>
      <c r="P39" s="503"/>
      <c r="Q39" s="423"/>
      <c r="R39" s="423"/>
      <c r="S39" s="423"/>
      <c r="T39" s="423"/>
      <c r="U39" s="423"/>
      <c r="V39" s="423"/>
      <c r="W39" s="423"/>
      <c r="X39" s="423"/>
      <c r="Y39" s="423"/>
    </row>
    <row r="40" spans="2:25" s="3" customFormat="1" ht="17.25" customHeight="1" x14ac:dyDescent="0.15">
      <c r="B40" s="17"/>
      <c r="C40" s="19" t="s">
        <v>368</v>
      </c>
      <c r="D40" s="48">
        <v>-83.431861425403909</v>
      </c>
      <c r="E40" s="48">
        <v>-98.943249078658383</v>
      </c>
      <c r="F40" s="43">
        <v>736.32404181184677</v>
      </c>
      <c r="G40" s="44">
        <v>-90.104947526236884</v>
      </c>
      <c r="H40" s="45">
        <v>177.77777777777777</v>
      </c>
      <c r="I40" s="45">
        <v>4892.5</v>
      </c>
      <c r="J40" s="45">
        <v>2759.0476190476193</v>
      </c>
      <c r="K40" s="45">
        <v>1068.0203045685278</v>
      </c>
      <c r="L40" s="46">
        <v>1828.5714285714284</v>
      </c>
      <c r="O40" s="424"/>
      <c r="P40" s="425"/>
      <c r="Q40" s="426"/>
      <c r="R40" s="427"/>
      <c r="S40" s="427"/>
      <c r="T40" s="427"/>
      <c r="U40" s="427"/>
      <c r="V40" s="427"/>
      <c r="W40" s="427"/>
      <c r="X40" s="427"/>
      <c r="Y40" s="427"/>
    </row>
    <row r="41" spans="2:25" s="3" customFormat="1" ht="27" customHeight="1" x14ac:dyDescent="0.15">
      <c r="B41" s="507" t="s">
        <v>401</v>
      </c>
      <c r="C41" s="518"/>
      <c r="D41" s="38">
        <v>14499</v>
      </c>
      <c r="E41" s="38">
        <v>1867</v>
      </c>
      <c r="F41" s="47">
        <v>8425</v>
      </c>
      <c r="G41" s="315">
        <v>29</v>
      </c>
      <c r="H41" s="316">
        <v>510</v>
      </c>
      <c r="I41" s="316">
        <v>1279</v>
      </c>
      <c r="J41" s="316">
        <v>2531</v>
      </c>
      <c r="K41" s="316">
        <v>2000</v>
      </c>
      <c r="L41" s="317">
        <v>2076</v>
      </c>
      <c r="O41" s="503"/>
      <c r="P41" s="503"/>
      <c r="Q41" s="423"/>
      <c r="R41" s="423"/>
      <c r="S41" s="423"/>
      <c r="T41" s="423"/>
      <c r="U41" s="423"/>
      <c r="V41" s="423"/>
      <c r="W41" s="423"/>
      <c r="X41" s="423"/>
      <c r="Y41" s="423"/>
    </row>
    <row r="42" spans="2:25" s="3" customFormat="1" ht="17.25" customHeight="1" x14ac:dyDescent="0.15">
      <c r="B42" s="17"/>
      <c r="C42" s="18" t="s">
        <v>368</v>
      </c>
      <c r="D42" s="48">
        <v>-89.459182412341605</v>
      </c>
      <c r="E42" s="48">
        <v>-87.123249879302023</v>
      </c>
      <c r="F42" s="43">
        <v>2626.5372168284789</v>
      </c>
      <c r="G42" s="44">
        <v>-71</v>
      </c>
      <c r="H42" s="45">
        <v>880.76923076923083</v>
      </c>
      <c r="I42" s="45">
        <v>3554.2857142857147</v>
      </c>
      <c r="J42" s="45">
        <v>5786.0465116279074</v>
      </c>
      <c r="K42" s="45">
        <v>4900</v>
      </c>
      <c r="L42" s="46">
        <v>5223.0769230769238</v>
      </c>
      <c r="O42" s="424"/>
      <c r="P42" s="425"/>
      <c r="Q42" s="426"/>
      <c r="R42" s="427"/>
      <c r="S42" s="427"/>
      <c r="T42" s="427"/>
      <c r="U42" s="427"/>
      <c r="V42" s="427"/>
      <c r="W42" s="427"/>
      <c r="X42" s="427"/>
      <c r="Y42" s="427"/>
    </row>
    <row r="43" spans="2:25" s="3" customFormat="1" ht="27" customHeight="1" x14ac:dyDescent="0.15">
      <c r="B43" s="507" t="s">
        <v>149</v>
      </c>
      <c r="C43" s="508"/>
      <c r="D43" s="38">
        <v>1609203</v>
      </c>
      <c r="E43" s="38">
        <v>73325</v>
      </c>
      <c r="F43" s="47">
        <v>98380</v>
      </c>
      <c r="G43" s="318">
        <v>953</v>
      </c>
      <c r="H43" s="319">
        <v>2167</v>
      </c>
      <c r="I43" s="319">
        <v>13874</v>
      </c>
      <c r="J43" s="319">
        <v>28875</v>
      </c>
      <c r="K43" s="319">
        <v>24921</v>
      </c>
      <c r="L43" s="320">
        <v>27590</v>
      </c>
      <c r="O43" s="503"/>
      <c r="P43" s="503"/>
      <c r="Q43" s="428"/>
      <c r="R43" s="423"/>
      <c r="S43" s="423"/>
      <c r="T43" s="423"/>
      <c r="U43" s="423"/>
      <c r="V43" s="423"/>
      <c r="W43" s="423"/>
      <c r="X43" s="423"/>
      <c r="Y43" s="423"/>
    </row>
    <row r="44" spans="2:25" s="3" customFormat="1" ht="17.25" customHeight="1" thickBot="1" x14ac:dyDescent="0.2">
      <c r="B44" s="49"/>
      <c r="C44" s="19" t="s">
        <v>368</v>
      </c>
      <c r="D44" s="50">
        <v>-85.639720608666963</v>
      </c>
      <c r="E44" s="50">
        <v>-95.443396513677897</v>
      </c>
      <c r="F44" s="321">
        <v>808.15102003138554</v>
      </c>
      <c r="G44" s="155">
        <v>-66.241586964222464</v>
      </c>
      <c r="H44" s="51">
        <v>336.01609657947682</v>
      </c>
      <c r="I44" s="51">
        <v>1375.9574468085107</v>
      </c>
      <c r="J44" s="51">
        <v>1650</v>
      </c>
      <c r="K44" s="51">
        <v>1063.9887902849136</v>
      </c>
      <c r="L44" s="52">
        <v>891.73256649892153</v>
      </c>
      <c r="O44" s="424"/>
      <c r="P44" s="425"/>
      <c r="Q44" s="426"/>
      <c r="R44" s="427"/>
      <c r="S44" s="427"/>
      <c r="T44" s="427"/>
      <c r="U44" s="427"/>
      <c r="V44" s="427"/>
      <c r="W44" s="427"/>
      <c r="X44" s="427"/>
      <c r="Y44" s="427"/>
    </row>
    <row r="45" spans="2:25" s="3" customFormat="1" ht="27" customHeight="1" thickTop="1" x14ac:dyDescent="0.15">
      <c r="B45" s="520" t="s">
        <v>126</v>
      </c>
      <c r="C45" s="521"/>
      <c r="D45" s="38">
        <v>3581443</v>
      </c>
      <c r="E45" s="38">
        <v>151726</v>
      </c>
      <c r="F45" s="322">
        <v>388893</v>
      </c>
      <c r="G45" s="323">
        <v>2015</v>
      </c>
      <c r="H45" s="41">
        <v>5206</v>
      </c>
      <c r="I45" s="324">
        <v>48418</v>
      </c>
      <c r="J45" s="325">
        <v>124337</v>
      </c>
      <c r="K45" s="325">
        <v>114498</v>
      </c>
      <c r="L45" s="326">
        <v>94419</v>
      </c>
      <c r="M45" s="307"/>
      <c r="O45" s="503"/>
      <c r="P45" s="503"/>
      <c r="Q45" s="423"/>
      <c r="R45" s="423"/>
      <c r="S45" s="423"/>
      <c r="T45" s="423"/>
      <c r="U45" s="423"/>
      <c r="V45" s="423"/>
      <c r="W45" s="423"/>
      <c r="X45" s="423"/>
      <c r="Y45" s="423"/>
    </row>
    <row r="46" spans="2:25" s="3" customFormat="1" ht="17.25" customHeight="1" x14ac:dyDescent="0.15">
      <c r="B46" s="17"/>
      <c r="C46" s="19" t="s">
        <v>368</v>
      </c>
      <c r="D46" s="48">
        <v>-87.390399207337637</v>
      </c>
      <c r="E46" s="48">
        <v>-95.763551171971741</v>
      </c>
      <c r="F46" s="43">
        <v>605.74368466898954</v>
      </c>
      <c r="G46" s="44">
        <v>-94.580856843181024</v>
      </c>
      <c r="H46" s="45">
        <v>254.87389229720517</v>
      </c>
      <c r="I46" s="45">
        <v>2299.3062438057482</v>
      </c>
      <c r="J46" s="45">
        <v>3359.5715080690043</v>
      </c>
      <c r="K46" s="45">
        <v>2136.2890625</v>
      </c>
      <c r="L46" s="46">
        <v>1550.1048584411044</v>
      </c>
      <c r="O46" s="424"/>
      <c r="P46" s="429"/>
      <c r="Q46" s="426"/>
      <c r="R46" s="427"/>
      <c r="S46" s="427"/>
      <c r="T46" s="427"/>
      <c r="U46" s="427"/>
      <c r="V46" s="427"/>
      <c r="W46" s="427"/>
      <c r="X46" s="427"/>
      <c r="Y46" s="427"/>
    </row>
    <row r="47" spans="2:25" s="12" customFormat="1" ht="6.75" customHeight="1" x14ac:dyDescent="0.15">
      <c r="B47" s="22"/>
      <c r="C47" s="23"/>
      <c r="D47" s="53"/>
      <c r="E47" s="53"/>
      <c r="F47" s="54"/>
      <c r="G47" s="22"/>
      <c r="H47" s="22"/>
      <c r="I47" s="22"/>
      <c r="J47" s="22"/>
      <c r="K47" s="22"/>
      <c r="L47" s="22"/>
      <c r="M47" s="20"/>
    </row>
    <row r="48" spans="2:25" ht="13.5" x14ac:dyDescent="0.15"/>
    <row r="50" spans="4:25" ht="15" customHeight="1" x14ac:dyDescent="0.15">
      <c r="D50" s="1"/>
      <c r="Y50" s="309"/>
    </row>
    <row r="51" spans="4:25" ht="15" customHeight="1" x14ac:dyDescent="0.15">
      <c r="F51" s="366"/>
      <c r="G51" s="310"/>
    </row>
    <row r="52" spans="4:25" ht="15" customHeight="1" x14ac:dyDescent="0.15">
      <c r="D52" s="367"/>
      <c r="E52" s="367"/>
      <c r="F52" s="366"/>
    </row>
    <row r="53" spans="4:25" ht="15" customHeight="1" x14ac:dyDescent="0.15">
      <c r="D53" s="367"/>
      <c r="E53" s="367"/>
      <c r="F53" s="366"/>
    </row>
    <row r="54" spans="4:25" ht="15" customHeight="1" x14ac:dyDescent="0.15">
      <c r="F54" s="366"/>
    </row>
    <row r="55" spans="4:25" ht="15" customHeight="1" x14ac:dyDescent="0.15">
      <c r="D55" s="367"/>
      <c r="E55" s="367"/>
      <c r="F55" s="366"/>
    </row>
    <row r="56" spans="4:25" ht="15" customHeight="1" x14ac:dyDescent="0.15">
      <c r="D56" s="367"/>
      <c r="E56" s="367"/>
      <c r="F56" s="366"/>
    </row>
    <row r="57" spans="4:25" ht="15" customHeight="1" x14ac:dyDescent="0.15">
      <c r="F57" s="366"/>
    </row>
    <row r="58" spans="4:25" ht="15" customHeight="1" x14ac:dyDescent="0.15">
      <c r="F58" s="366"/>
    </row>
    <row r="59" spans="4:25" ht="15" customHeight="1" x14ac:dyDescent="0.15">
      <c r="F59" s="366"/>
    </row>
    <row r="60" spans="4:25" ht="15" customHeight="1" x14ac:dyDescent="0.15">
      <c r="F60" s="366"/>
    </row>
    <row r="61" spans="4:25" ht="15" customHeight="1" x14ac:dyDescent="0.15">
      <c r="D61" s="368"/>
      <c r="E61" s="368"/>
      <c r="F61" s="366"/>
    </row>
    <row r="62" spans="4:25" ht="15" customHeight="1" x14ac:dyDescent="0.15">
      <c r="D62" s="368"/>
      <c r="E62" s="368"/>
      <c r="F62" s="366"/>
    </row>
  </sheetData>
  <mergeCells count="30">
    <mergeCell ref="B37:C37"/>
    <mergeCell ref="B39:C39"/>
    <mergeCell ref="B41:C41"/>
    <mergeCell ref="B43:C43"/>
    <mergeCell ref="B45:C45"/>
    <mergeCell ref="B35:C35"/>
    <mergeCell ref="A1:L1"/>
    <mergeCell ref="A19:L19"/>
    <mergeCell ref="B21:C22"/>
    <mergeCell ref="G21:L21"/>
    <mergeCell ref="B27:C27"/>
    <mergeCell ref="B23:C23"/>
    <mergeCell ref="B25:C25"/>
    <mergeCell ref="B29:C29"/>
    <mergeCell ref="B33:C33"/>
    <mergeCell ref="B31:C31"/>
    <mergeCell ref="O21:P22"/>
    <mergeCell ref="T21:Y21"/>
    <mergeCell ref="O23:P23"/>
    <mergeCell ref="O25:P25"/>
    <mergeCell ref="O27:P27"/>
    <mergeCell ref="O39:P39"/>
    <mergeCell ref="O41:P41"/>
    <mergeCell ref="O43:P43"/>
    <mergeCell ref="O45:P45"/>
    <mergeCell ref="O29:P29"/>
    <mergeCell ref="O31:P31"/>
    <mergeCell ref="O33:P33"/>
    <mergeCell ref="O35:P35"/>
    <mergeCell ref="O37:P37"/>
  </mergeCells>
  <phoneticPr fontId="8"/>
  <printOptions horizontalCentered="1"/>
  <pageMargins left="0.62992125984251968" right="0.55118110236220474" top="0.59055118110236227" bottom="0.19685039370078741" header="0.31496062992125984" footer="0.31496062992125984"/>
  <pageSetup paperSize="9" scale="7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71"/>
  <sheetViews>
    <sheetView view="pageBreakPreview" topLeftCell="A28" zoomScaleNormal="100" zoomScaleSheetLayoutView="100" workbookViewId="0">
      <selection activeCell="J17" sqref="J17"/>
    </sheetView>
  </sheetViews>
  <sheetFormatPr defaultColWidth="9" defaultRowHeight="13.9" customHeight="1" x14ac:dyDescent="0.15"/>
  <cols>
    <col min="1" max="1" width="1.625" style="24" customWidth="1"/>
    <col min="2" max="2" width="15.875" style="24" customWidth="1"/>
    <col min="3" max="3" width="10" style="14" customWidth="1"/>
    <col min="4" max="4" width="9.375" style="14" customWidth="1"/>
    <col min="5" max="5" width="5.75" style="14" customWidth="1"/>
    <col min="6" max="6" width="9.375" style="14" customWidth="1"/>
    <col min="7" max="7" width="5.75" style="14" customWidth="1"/>
    <col min="8" max="8" width="9.375" style="14" customWidth="1"/>
    <col min="9" max="9" width="10" style="14" customWidth="1"/>
    <col min="10" max="10" width="5.75" style="14" customWidth="1"/>
    <col min="11" max="11" width="9.25" style="185" customWidth="1"/>
    <col min="12" max="12" width="7.5" style="185" bestFit="1" customWidth="1"/>
    <col min="13" max="13" width="6.125" style="76" customWidth="1"/>
    <col min="14" max="14" width="1.625" style="24" customWidth="1"/>
    <col min="15" max="16384" width="9" style="24"/>
  </cols>
  <sheetData>
    <row r="1" spans="1:16" ht="17.25" x14ac:dyDescent="0.15">
      <c r="B1" s="522" t="s">
        <v>213</v>
      </c>
      <c r="C1" s="522"/>
      <c r="D1" s="522"/>
      <c r="E1" s="522"/>
      <c r="F1" s="522"/>
      <c r="G1" s="522"/>
      <c r="H1" s="522"/>
      <c r="I1" s="522"/>
      <c r="J1" s="522"/>
      <c r="K1" s="522"/>
      <c r="L1" s="522"/>
      <c r="M1" s="522"/>
    </row>
    <row r="2" spans="1:16" ht="24" customHeight="1" x14ac:dyDescent="0.15">
      <c r="B2" s="106"/>
      <c r="D2" s="20"/>
      <c r="F2" s="197"/>
      <c r="H2" s="197"/>
      <c r="K2" s="198"/>
      <c r="L2" s="198"/>
      <c r="M2" s="79"/>
    </row>
    <row r="3" spans="1:16" ht="14.25" customHeight="1" x14ac:dyDescent="0.15">
      <c r="A3" s="102"/>
      <c r="B3" s="107"/>
      <c r="C3" s="63"/>
      <c r="D3" s="63"/>
      <c r="E3" s="195"/>
      <c r="F3" s="63"/>
      <c r="G3" s="188"/>
      <c r="H3" s="63"/>
      <c r="I3" s="63"/>
      <c r="J3" s="188"/>
      <c r="K3" s="63"/>
      <c r="L3" s="188"/>
      <c r="M3" s="83"/>
    </row>
    <row r="4" spans="1:16" ht="18.75" customHeight="1" x14ac:dyDescent="0.15">
      <c r="A4" s="102"/>
      <c r="B4" s="477" t="s">
        <v>129</v>
      </c>
      <c r="C4" s="199" t="s">
        <v>9</v>
      </c>
      <c r="D4" s="446" t="s">
        <v>296</v>
      </c>
      <c r="E4" s="189" t="s">
        <v>0</v>
      </c>
      <c r="F4" s="314" t="s">
        <v>296</v>
      </c>
      <c r="G4" s="189" t="s">
        <v>0</v>
      </c>
      <c r="H4" s="196" t="s">
        <v>319</v>
      </c>
      <c r="I4" s="314" t="s">
        <v>296</v>
      </c>
      <c r="J4" s="189" t="s">
        <v>0</v>
      </c>
      <c r="K4" s="196" t="s">
        <v>382</v>
      </c>
      <c r="L4" s="523" t="s">
        <v>370</v>
      </c>
      <c r="M4" s="525" t="s">
        <v>6</v>
      </c>
    </row>
    <row r="5" spans="1:16" ht="18.75" customHeight="1" x14ac:dyDescent="0.15">
      <c r="A5" s="102"/>
      <c r="B5" s="477"/>
      <c r="C5" s="199" t="s">
        <v>316</v>
      </c>
      <c r="D5" s="446" t="s">
        <v>336</v>
      </c>
      <c r="E5" s="313" t="s">
        <v>2</v>
      </c>
      <c r="F5" s="314" t="s">
        <v>337</v>
      </c>
      <c r="G5" s="313" t="s">
        <v>2</v>
      </c>
      <c r="H5" s="314" t="s">
        <v>210</v>
      </c>
      <c r="I5" s="314" t="s">
        <v>402</v>
      </c>
      <c r="J5" s="313" t="s">
        <v>2</v>
      </c>
      <c r="K5" s="314" t="s">
        <v>210</v>
      </c>
      <c r="L5" s="524"/>
      <c r="M5" s="524"/>
    </row>
    <row r="6" spans="1:16" ht="14.25" customHeight="1" x14ac:dyDescent="0.15">
      <c r="A6" s="102"/>
      <c r="B6" s="108"/>
      <c r="C6" s="190"/>
      <c r="D6" s="190"/>
      <c r="E6" s="192" t="s">
        <v>4</v>
      </c>
      <c r="F6" s="64"/>
      <c r="G6" s="192" t="s">
        <v>4</v>
      </c>
      <c r="H6" s="190"/>
      <c r="I6" s="64"/>
      <c r="J6" s="192" t="s">
        <v>4</v>
      </c>
      <c r="K6" s="190"/>
      <c r="L6" s="192" t="s">
        <v>4</v>
      </c>
      <c r="M6" s="57" t="s">
        <v>4</v>
      </c>
      <c r="O6" s="415"/>
    </row>
    <row r="7" spans="1:16" ht="15" customHeight="1" x14ac:dyDescent="0.15">
      <c r="A7" s="102"/>
      <c r="B7" s="109" t="s">
        <v>36</v>
      </c>
      <c r="C7" s="200">
        <v>18954031</v>
      </c>
      <c r="D7" s="200">
        <v>20080669</v>
      </c>
      <c r="E7" s="201">
        <v>5.9440548556663222</v>
      </c>
      <c r="F7" s="200">
        <v>3174219</v>
      </c>
      <c r="G7" s="201">
        <v>-84.2</v>
      </c>
      <c r="H7" s="202">
        <v>199086</v>
      </c>
      <c r="I7" s="327">
        <v>512244</v>
      </c>
      <c r="J7" s="201">
        <v>-83.862361103628956</v>
      </c>
      <c r="K7" s="202">
        <v>627302</v>
      </c>
      <c r="L7" s="193">
        <f>K7/H7*100-100</f>
        <v>215.0909657133098</v>
      </c>
      <c r="M7" s="74">
        <f>K7/$K$7*100</f>
        <v>100</v>
      </c>
      <c r="O7" s="417"/>
      <c r="P7" s="416"/>
    </row>
    <row r="8" spans="1:16" ht="15" customHeight="1" x14ac:dyDescent="0.15">
      <c r="B8" s="73" t="s">
        <v>37</v>
      </c>
      <c r="C8" s="203">
        <v>347967</v>
      </c>
      <c r="D8" s="200">
        <v>381190</v>
      </c>
      <c r="E8" s="201">
        <v>9.5477444700215823</v>
      </c>
      <c r="F8" s="200">
        <v>64900</v>
      </c>
      <c r="G8" s="201">
        <v>-83</v>
      </c>
      <c r="H8" s="202">
        <v>1908</v>
      </c>
      <c r="I8" s="328">
        <v>4872</v>
      </c>
      <c r="J8" s="201">
        <v>-92.493066255778118</v>
      </c>
      <c r="K8" s="202">
        <v>6766</v>
      </c>
      <c r="L8" s="193">
        <f t="shared" ref="L8:L56" si="0">K8/H8*100-100</f>
        <v>254.61215932914047</v>
      </c>
      <c r="M8" s="74">
        <f>K8/$K$7*100</f>
        <v>1.078587347083223</v>
      </c>
      <c r="O8" s="417"/>
      <c r="P8" s="416"/>
    </row>
    <row r="9" spans="1:16" ht="15" customHeight="1" x14ac:dyDescent="0.15">
      <c r="B9" s="73" t="s">
        <v>38</v>
      </c>
      <c r="C9" s="203">
        <v>43308</v>
      </c>
      <c r="D9" s="200">
        <v>46765</v>
      </c>
      <c r="E9" s="201">
        <v>7.9823589175210126</v>
      </c>
      <c r="F9" s="200">
        <v>8268</v>
      </c>
      <c r="G9" s="201">
        <v>-82.3</v>
      </c>
      <c r="H9" s="202">
        <v>358</v>
      </c>
      <c r="I9" s="328">
        <v>833</v>
      </c>
      <c r="J9" s="201">
        <v>-89.925012094823416</v>
      </c>
      <c r="K9" s="202">
        <v>978</v>
      </c>
      <c r="L9" s="193">
        <f t="shared" si="0"/>
        <v>173.18435754189943</v>
      </c>
      <c r="M9" s="74">
        <f>K9/$K$7*100</f>
        <v>0.15590576787575999</v>
      </c>
      <c r="O9" s="417"/>
      <c r="P9" s="416"/>
    </row>
    <row r="10" spans="1:16" ht="15" customHeight="1" x14ac:dyDescent="0.15">
      <c r="B10" s="73" t="s">
        <v>39</v>
      </c>
      <c r="C10" s="203">
        <v>47117</v>
      </c>
      <c r="D10" s="200">
        <v>51484</v>
      </c>
      <c r="E10" s="201">
        <v>9.2684169195831654</v>
      </c>
      <c r="F10" s="200">
        <v>8729</v>
      </c>
      <c r="G10" s="201">
        <v>-83</v>
      </c>
      <c r="H10" s="202">
        <v>422</v>
      </c>
      <c r="I10" s="328">
        <v>909</v>
      </c>
      <c r="J10" s="201">
        <v>-89.586436017871463</v>
      </c>
      <c r="K10" s="202">
        <v>1045</v>
      </c>
      <c r="L10" s="193">
        <f t="shared" si="0"/>
        <v>147.63033175355451</v>
      </c>
      <c r="M10" s="74">
        <f t="shared" ref="M10:M56" si="1">K10/$K$7*100</f>
        <v>0.1665864288652037</v>
      </c>
      <c r="O10" s="417"/>
      <c r="P10" s="416"/>
    </row>
    <row r="11" spans="1:16" ht="15" customHeight="1" x14ac:dyDescent="0.15">
      <c r="B11" s="73" t="s">
        <v>40</v>
      </c>
      <c r="C11" s="203">
        <v>165815</v>
      </c>
      <c r="D11" s="200">
        <v>174338</v>
      </c>
      <c r="E11" s="201">
        <v>5.1400657359105022</v>
      </c>
      <c r="F11" s="200">
        <v>25760</v>
      </c>
      <c r="G11" s="201">
        <v>-85.2</v>
      </c>
      <c r="H11" s="202">
        <v>1231</v>
      </c>
      <c r="I11" s="328">
        <v>3156</v>
      </c>
      <c r="J11" s="201">
        <v>-87.748447204968954</v>
      </c>
      <c r="K11" s="202">
        <v>3710</v>
      </c>
      <c r="L11" s="193">
        <f t="shared" si="0"/>
        <v>201.38099106417548</v>
      </c>
      <c r="M11" s="74">
        <f t="shared" si="1"/>
        <v>0.5914216756841203</v>
      </c>
      <c r="O11" s="417"/>
      <c r="P11" s="416"/>
    </row>
    <row r="12" spans="1:16" ht="15" customHeight="1" x14ac:dyDescent="0.15">
      <c r="B12" s="73" t="s">
        <v>41</v>
      </c>
      <c r="C12" s="203">
        <v>35308</v>
      </c>
      <c r="D12" s="200">
        <v>36719</v>
      </c>
      <c r="E12" s="201">
        <v>3.9962614704882742</v>
      </c>
      <c r="F12" s="200">
        <v>6238</v>
      </c>
      <c r="G12" s="201">
        <v>-83</v>
      </c>
      <c r="H12" s="202">
        <v>279</v>
      </c>
      <c r="I12" s="328">
        <v>670</v>
      </c>
      <c r="J12" s="201">
        <v>-89.259378005771083</v>
      </c>
      <c r="K12" s="202">
        <v>804</v>
      </c>
      <c r="L12" s="193">
        <f t="shared" si="0"/>
        <v>188.1720430107527</v>
      </c>
      <c r="M12" s="74">
        <f t="shared" si="1"/>
        <v>0.12816793187332418</v>
      </c>
      <c r="O12" s="417"/>
      <c r="P12" s="416"/>
    </row>
    <row r="13" spans="1:16" ht="15" customHeight="1" x14ac:dyDescent="0.15">
      <c r="B13" s="73" t="s">
        <v>42</v>
      </c>
      <c r="C13" s="203">
        <v>54262</v>
      </c>
      <c r="D13" s="200">
        <v>55789</v>
      </c>
      <c r="E13" s="201">
        <v>2.8141240647230106</v>
      </c>
      <c r="F13" s="200">
        <v>8055</v>
      </c>
      <c r="G13" s="201">
        <v>-85.6</v>
      </c>
      <c r="H13" s="202">
        <v>429</v>
      </c>
      <c r="I13" s="328">
        <v>994</v>
      </c>
      <c r="J13" s="201">
        <v>-87.659838609559287</v>
      </c>
      <c r="K13" s="202">
        <v>1147</v>
      </c>
      <c r="L13" s="193">
        <f t="shared" si="0"/>
        <v>167.36596736596738</v>
      </c>
      <c r="M13" s="74">
        <f t="shared" si="1"/>
        <v>0.18284653962525227</v>
      </c>
      <c r="O13" s="417"/>
      <c r="P13" s="416"/>
    </row>
    <row r="14" spans="1:16" ht="15" customHeight="1" x14ac:dyDescent="0.15">
      <c r="B14" s="73" t="s">
        <v>43</v>
      </c>
      <c r="C14" s="203">
        <v>105260</v>
      </c>
      <c r="D14" s="200">
        <v>106725</v>
      </c>
      <c r="E14" s="201">
        <v>1.3917917537526125</v>
      </c>
      <c r="F14" s="200">
        <v>15801</v>
      </c>
      <c r="G14" s="201">
        <v>-85.2</v>
      </c>
      <c r="H14" s="202">
        <v>730</v>
      </c>
      <c r="I14" s="328">
        <v>1748</v>
      </c>
      <c r="J14" s="201">
        <v>-88.937409024745278</v>
      </c>
      <c r="K14" s="202">
        <v>2131</v>
      </c>
      <c r="L14" s="193">
        <f t="shared" si="0"/>
        <v>191.91780821917808</v>
      </c>
      <c r="M14" s="74">
        <f t="shared" si="1"/>
        <v>0.33970878460454457</v>
      </c>
      <c r="O14" s="417"/>
      <c r="P14" s="416"/>
    </row>
    <row r="15" spans="1:16" ht="15" customHeight="1" x14ac:dyDescent="0.15">
      <c r="B15" s="73" t="s">
        <v>44</v>
      </c>
      <c r="C15" s="203">
        <v>300883</v>
      </c>
      <c r="D15" s="200">
        <v>307911</v>
      </c>
      <c r="E15" s="201">
        <v>2.3357916532339815</v>
      </c>
      <c r="F15" s="200">
        <v>48033</v>
      </c>
      <c r="G15" s="201">
        <v>-84.4</v>
      </c>
      <c r="H15" s="202">
        <v>2443</v>
      </c>
      <c r="I15" s="328">
        <v>6110</v>
      </c>
      <c r="J15" s="201">
        <v>-87.279578623029991</v>
      </c>
      <c r="K15" s="202">
        <v>7466</v>
      </c>
      <c r="L15" s="193">
        <f t="shared" si="0"/>
        <v>205.60785918952109</v>
      </c>
      <c r="M15" s="74">
        <f t="shared" si="1"/>
        <v>1.1901763424953213</v>
      </c>
      <c r="O15" s="417"/>
      <c r="P15" s="416"/>
    </row>
    <row r="16" spans="1:16" ht="15" customHeight="1" x14ac:dyDescent="0.15">
      <c r="B16" s="73" t="s">
        <v>45</v>
      </c>
      <c r="C16" s="203">
        <v>189419</v>
      </c>
      <c r="D16" s="200">
        <v>195238</v>
      </c>
      <c r="E16" s="201">
        <v>3.0720255095845719</v>
      </c>
      <c r="F16" s="200">
        <v>29366</v>
      </c>
      <c r="G16" s="201">
        <v>-85</v>
      </c>
      <c r="H16" s="202">
        <v>2123</v>
      </c>
      <c r="I16" s="328">
        <v>4797</v>
      </c>
      <c r="J16" s="201">
        <v>-83.664782401416602</v>
      </c>
      <c r="K16" s="202">
        <v>5193</v>
      </c>
      <c r="L16" s="193">
        <f t="shared" si="0"/>
        <v>144.60668864813942</v>
      </c>
      <c r="M16" s="74">
        <f t="shared" si="1"/>
        <v>0.82783093310717959</v>
      </c>
      <c r="O16" s="417"/>
      <c r="P16" s="416"/>
    </row>
    <row r="17" spans="2:16" ht="15" customHeight="1" x14ac:dyDescent="0.15">
      <c r="B17" s="73" t="s">
        <v>46</v>
      </c>
      <c r="C17" s="203">
        <v>174176</v>
      </c>
      <c r="D17" s="200">
        <v>179896</v>
      </c>
      <c r="E17" s="201">
        <v>3.2840345397758588</v>
      </c>
      <c r="F17" s="200">
        <v>26741</v>
      </c>
      <c r="G17" s="201">
        <v>-85.1</v>
      </c>
      <c r="H17" s="202">
        <v>1515</v>
      </c>
      <c r="I17" s="328">
        <v>3714</v>
      </c>
      <c r="J17" s="201">
        <v>-86.11121498822034</v>
      </c>
      <c r="K17" s="202">
        <v>4051</v>
      </c>
      <c r="L17" s="193">
        <f t="shared" si="0"/>
        <v>167.39273927392742</v>
      </c>
      <c r="M17" s="74">
        <f t="shared" si="1"/>
        <v>0.64578145773487083</v>
      </c>
      <c r="O17" s="417"/>
      <c r="P17" s="416"/>
    </row>
    <row r="18" spans="2:16" ht="15" customHeight="1" x14ac:dyDescent="0.15">
      <c r="B18" s="73" t="s">
        <v>47</v>
      </c>
      <c r="C18" s="203">
        <v>1047094</v>
      </c>
      <c r="D18" s="200">
        <v>1093473</v>
      </c>
      <c r="E18" s="201">
        <v>4.4293062513967225</v>
      </c>
      <c r="F18" s="200">
        <v>174934</v>
      </c>
      <c r="G18" s="201">
        <v>-84</v>
      </c>
      <c r="H18" s="202">
        <v>7659</v>
      </c>
      <c r="I18" s="328">
        <v>19338</v>
      </c>
      <c r="J18" s="201">
        <v>-88.945545177038198</v>
      </c>
      <c r="K18" s="202">
        <v>25528</v>
      </c>
      <c r="L18" s="193">
        <f t="shared" si="0"/>
        <v>233.30722026374201</v>
      </c>
      <c r="M18" s="74">
        <f t="shared" si="1"/>
        <v>4.0694912498286318</v>
      </c>
      <c r="O18" s="417"/>
      <c r="P18" s="416"/>
    </row>
    <row r="19" spans="2:16" ht="15" customHeight="1" x14ac:dyDescent="0.15">
      <c r="B19" s="73" t="s">
        <v>48</v>
      </c>
      <c r="C19" s="203">
        <v>1068463</v>
      </c>
      <c r="D19" s="200">
        <v>1102145</v>
      </c>
      <c r="E19" s="201">
        <v>3.1523786972501617</v>
      </c>
      <c r="F19" s="200">
        <v>172130</v>
      </c>
      <c r="G19" s="201">
        <v>-84.4</v>
      </c>
      <c r="H19" s="204">
        <v>7822</v>
      </c>
      <c r="I19" s="328">
        <v>20740</v>
      </c>
      <c r="J19" s="201">
        <v>-87.9509672921629</v>
      </c>
      <c r="K19" s="204">
        <v>27811</v>
      </c>
      <c r="L19" s="193">
        <f t="shared" si="0"/>
        <v>255.54845308105342</v>
      </c>
      <c r="M19" s="74">
        <f t="shared" si="1"/>
        <v>4.43343078772266</v>
      </c>
      <c r="O19" s="417"/>
      <c r="P19" s="416"/>
    </row>
    <row r="20" spans="2:16" ht="15" customHeight="1" x14ac:dyDescent="0.15">
      <c r="B20" s="73" t="s">
        <v>49</v>
      </c>
      <c r="C20" s="203">
        <v>4028971</v>
      </c>
      <c r="D20" s="200">
        <v>4258869</v>
      </c>
      <c r="E20" s="201">
        <v>5.7061219849931906</v>
      </c>
      <c r="F20" s="200">
        <v>668646</v>
      </c>
      <c r="G20" s="201">
        <v>-84.3</v>
      </c>
      <c r="H20" s="202">
        <v>40926</v>
      </c>
      <c r="I20" s="328">
        <v>114743</v>
      </c>
      <c r="J20" s="201">
        <v>-82.839499525907584</v>
      </c>
      <c r="K20" s="202">
        <v>154580</v>
      </c>
      <c r="L20" s="193">
        <f t="shared" si="0"/>
        <v>277.7061036993598</v>
      </c>
      <c r="M20" s="74">
        <f t="shared" si="1"/>
        <v>24.642038444003049</v>
      </c>
      <c r="O20" s="417"/>
      <c r="P20" s="416"/>
    </row>
    <row r="21" spans="2:16" ht="15" customHeight="1" x14ac:dyDescent="0.15">
      <c r="B21" s="73" t="s">
        <v>50</v>
      </c>
      <c r="C21" s="203">
        <v>1964425</v>
      </c>
      <c r="D21" s="200">
        <v>2037064</v>
      </c>
      <c r="E21" s="201">
        <v>3.6977232523511967</v>
      </c>
      <c r="F21" s="200">
        <v>324933</v>
      </c>
      <c r="G21" s="201">
        <v>-84</v>
      </c>
      <c r="H21" s="202">
        <v>18387</v>
      </c>
      <c r="I21" s="328">
        <v>46686</v>
      </c>
      <c r="J21" s="201">
        <v>-85.632114928308297</v>
      </c>
      <c r="K21" s="202">
        <v>59462</v>
      </c>
      <c r="L21" s="193">
        <f t="shared" si="0"/>
        <v>223.39152662206993</v>
      </c>
      <c r="M21" s="74">
        <f t="shared" si="1"/>
        <v>9.479006921705972</v>
      </c>
      <c r="O21" s="417"/>
      <c r="P21" s="416"/>
    </row>
    <row r="22" spans="2:16" ht="15" customHeight="1" x14ac:dyDescent="0.15">
      <c r="B22" s="73" t="s">
        <v>51</v>
      </c>
      <c r="C22" s="203">
        <v>135249</v>
      </c>
      <c r="D22" s="200">
        <v>139332</v>
      </c>
      <c r="E22" s="201">
        <v>3.0188762948339729</v>
      </c>
      <c r="F22" s="200">
        <v>20267</v>
      </c>
      <c r="G22" s="201">
        <v>-85.5</v>
      </c>
      <c r="H22" s="202">
        <v>1100</v>
      </c>
      <c r="I22" s="328">
        <v>2471</v>
      </c>
      <c r="J22" s="201">
        <v>-87.80776631963289</v>
      </c>
      <c r="K22" s="202">
        <v>2807</v>
      </c>
      <c r="L22" s="193">
        <f t="shared" si="0"/>
        <v>155.18181818181819</v>
      </c>
      <c r="M22" s="74">
        <f t="shared" si="1"/>
        <v>0.44747187160251356</v>
      </c>
      <c r="O22" s="417"/>
      <c r="P22" s="416"/>
    </row>
    <row r="23" spans="2:16" ht="15" customHeight="1" x14ac:dyDescent="0.15">
      <c r="B23" s="73" t="s">
        <v>150</v>
      </c>
      <c r="C23" s="203">
        <v>85184</v>
      </c>
      <c r="D23" s="200">
        <v>88889</v>
      </c>
      <c r="E23" s="201">
        <v>4.34940833959429</v>
      </c>
      <c r="F23" s="200">
        <v>12614</v>
      </c>
      <c r="G23" s="201">
        <v>-85.8</v>
      </c>
      <c r="H23" s="202">
        <v>757</v>
      </c>
      <c r="I23" s="328">
        <v>1857</v>
      </c>
      <c r="J23" s="201">
        <v>-85.278262248295547</v>
      </c>
      <c r="K23" s="202">
        <v>1924</v>
      </c>
      <c r="L23" s="193">
        <f t="shared" si="0"/>
        <v>154.16116248348746</v>
      </c>
      <c r="M23" s="74">
        <f t="shared" si="1"/>
        <v>0.30671032453268121</v>
      </c>
      <c r="O23" s="417"/>
      <c r="P23" s="416"/>
    </row>
    <row r="24" spans="2:16" ht="15" customHeight="1" x14ac:dyDescent="0.15">
      <c r="B24" s="73" t="s">
        <v>52</v>
      </c>
      <c r="C24" s="203">
        <v>104696</v>
      </c>
      <c r="D24" s="200">
        <v>113417</v>
      </c>
      <c r="E24" s="201">
        <v>8.3298311301291346</v>
      </c>
      <c r="F24" s="200">
        <v>16815</v>
      </c>
      <c r="G24" s="201">
        <v>-85.2</v>
      </c>
      <c r="H24" s="202">
        <v>919</v>
      </c>
      <c r="I24" s="328">
        <v>2152</v>
      </c>
      <c r="J24" s="201">
        <v>-87.201903062741607</v>
      </c>
      <c r="K24" s="202">
        <v>2433</v>
      </c>
      <c r="L24" s="193">
        <f t="shared" si="0"/>
        <v>164.74428726877039</v>
      </c>
      <c r="M24" s="74">
        <f t="shared" si="1"/>
        <v>0.38785146548233551</v>
      </c>
      <c r="O24" s="417"/>
      <c r="P24" s="416"/>
    </row>
    <row r="25" spans="2:16" ht="15" customHeight="1" x14ac:dyDescent="0.15">
      <c r="B25" s="73" t="s">
        <v>53</v>
      </c>
      <c r="C25" s="203">
        <v>66777</v>
      </c>
      <c r="D25" s="200">
        <v>71842</v>
      </c>
      <c r="E25" s="201">
        <v>7.584946912859218</v>
      </c>
      <c r="F25" s="200">
        <v>10169</v>
      </c>
      <c r="G25" s="201">
        <v>-85.8</v>
      </c>
      <c r="H25" s="202">
        <v>460</v>
      </c>
      <c r="I25" s="328">
        <v>1096</v>
      </c>
      <c r="J25" s="201">
        <v>-89.222145737043959</v>
      </c>
      <c r="K25" s="202">
        <v>1421</v>
      </c>
      <c r="L25" s="193">
        <f t="shared" si="0"/>
        <v>208.91304347826087</v>
      </c>
      <c r="M25" s="74">
        <f t="shared" si="1"/>
        <v>0.22652566068655927</v>
      </c>
      <c r="O25" s="417"/>
      <c r="P25" s="416"/>
    </row>
    <row r="26" spans="2:16" ht="15" customHeight="1" x14ac:dyDescent="0.15">
      <c r="B26" s="73" t="s">
        <v>54</v>
      </c>
      <c r="C26" s="203">
        <v>80700</v>
      </c>
      <c r="D26" s="200">
        <v>84158</v>
      </c>
      <c r="E26" s="201">
        <v>4.285006195786865</v>
      </c>
      <c r="F26" s="200">
        <v>13849</v>
      </c>
      <c r="G26" s="201">
        <v>-83.5</v>
      </c>
      <c r="H26" s="202">
        <v>736</v>
      </c>
      <c r="I26" s="328">
        <v>1699</v>
      </c>
      <c r="J26" s="201">
        <v>-87.731966206946353</v>
      </c>
      <c r="K26" s="202">
        <v>2024</v>
      </c>
      <c r="L26" s="193">
        <f t="shared" si="0"/>
        <v>175</v>
      </c>
      <c r="M26" s="74">
        <f t="shared" si="1"/>
        <v>0.32265160959155237</v>
      </c>
      <c r="O26" s="417"/>
      <c r="P26" s="416"/>
    </row>
    <row r="27" spans="2:16" ht="15" customHeight="1" x14ac:dyDescent="0.15">
      <c r="B27" s="73" t="s">
        <v>55</v>
      </c>
      <c r="C27" s="203">
        <v>177004</v>
      </c>
      <c r="D27" s="200">
        <v>180446</v>
      </c>
      <c r="E27" s="201">
        <v>1.9445888228514612</v>
      </c>
      <c r="F27" s="200">
        <v>29426</v>
      </c>
      <c r="G27" s="201">
        <v>-83.7</v>
      </c>
      <c r="H27" s="202">
        <v>1525</v>
      </c>
      <c r="I27" s="328">
        <v>3857</v>
      </c>
      <c r="J27" s="201">
        <v>-86.892544008699787</v>
      </c>
      <c r="K27" s="202">
        <v>4488</v>
      </c>
      <c r="L27" s="193">
        <f t="shared" si="0"/>
        <v>194.29508196721315</v>
      </c>
      <c r="M27" s="74">
        <f t="shared" si="1"/>
        <v>0.71544487344213792</v>
      </c>
      <c r="O27" s="417"/>
      <c r="P27" s="416"/>
    </row>
    <row r="28" spans="2:16" ht="15" customHeight="1" x14ac:dyDescent="0.15">
      <c r="B28" s="73" t="s">
        <v>56</v>
      </c>
      <c r="C28" s="203">
        <v>227854</v>
      </c>
      <c r="D28" s="200">
        <v>241446</v>
      </c>
      <c r="E28" s="201">
        <v>5.965223344773408</v>
      </c>
      <c r="F28" s="200">
        <v>36277</v>
      </c>
      <c r="G28" s="201">
        <v>-85</v>
      </c>
      <c r="H28" s="202">
        <v>1477</v>
      </c>
      <c r="I28" s="328">
        <v>3620</v>
      </c>
      <c r="J28" s="201">
        <v>-90.021225569920333</v>
      </c>
      <c r="K28" s="202">
        <v>4472</v>
      </c>
      <c r="L28" s="193">
        <f t="shared" si="0"/>
        <v>202.77589708869328</v>
      </c>
      <c r="M28" s="74">
        <f t="shared" si="1"/>
        <v>0.71289426783271859</v>
      </c>
      <c r="O28" s="417"/>
      <c r="P28" s="416"/>
    </row>
    <row r="29" spans="2:16" ht="15" customHeight="1" x14ac:dyDescent="0.15">
      <c r="B29" s="73" t="s">
        <v>57</v>
      </c>
      <c r="C29" s="203">
        <v>415023</v>
      </c>
      <c r="D29" s="200">
        <v>429821</v>
      </c>
      <c r="E29" s="201">
        <v>3.565585521766264</v>
      </c>
      <c r="F29" s="200">
        <v>62901</v>
      </c>
      <c r="G29" s="201">
        <v>-85.4</v>
      </c>
      <c r="H29" s="202">
        <v>4342</v>
      </c>
      <c r="I29" s="328">
        <v>10424</v>
      </c>
      <c r="J29" s="201">
        <v>-83.427926424063216</v>
      </c>
      <c r="K29" s="202">
        <v>11749</v>
      </c>
      <c r="L29" s="193">
        <f t="shared" si="0"/>
        <v>170.58959005066788</v>
      </c>
      <c r="M29" s="74">
        <f t="shared" si="1"/>
        <v>1.8729415815667734</v>
      </c>
      <c r="O29" s="417"/>
      <c r="P29" s="416"/>
    </row>
    <row r="30" spans="2:16" ht="15" customHeight="1" x14ac:dyDescent="0.15">
      <c r="B30" s="73" t="s">
        <v>58</v>
      </c>
      <c r="C30" s="203">
        <v>1207760</v>
      </c>
      <c r="D30" s="200">
        <v>1298989</v>
      </c>
      <c r="E30" s="201">
        <v>7.5535702457441873</v>
      </c>
      <c r="F30" s="200">
        <v>194765</v>
      </c>
      <c r="G30" s="201">
        <v>-85</v>
      </c>
      <c r="H30" s="202">
        <v>13130</v>
      </c>
      <c r="I30" s="328">
        <v>31073</v>
      </c>
      <c r="J30" s="201">
        <v>-84.045901471003518</v>
      </c>
      <c r="K30" s="202">
        <v>31583</v>
      </c>
      <c r="L30" s="193">
        <f t="shared" si="0"/>
        <v>140.54074638233055</v>
      </c>
      <c r="M30" s="74">
        <f t="shared" si="1"/>
        <v>5.0347360601432802</v>
      </c>
      <c r="O30" s="417"/>
      <c r="P30" s="416"/>
    </row>
    <row r="31" spans="2:16" ht="15" customHeight="1" x14ac:dyDescent="0.15">
      <c r="B31" s="73" t="s">
        <v>59</v>
      </c>
      <c r="C31" s="203">
        <v>202972</v>
      </c>
      <c r="D31" s="200">
        <v>212773</v>
      </c>
      <c r="E31" s="201">
        <v>4.8287448515066123</v>
      </c>
      <c r="F31" s="200">
        <v>31870</v>
      </c>
      <c r="G31" s="201">
        <v>-85</v>
      </c>
      <c r="H31" s="202">
        <v>1691</v>
      </c>
      <c r="I31" s="328">
        <v>4008</v>
      </c>
      <c r="J31" s="201">
        <v>-87.423909632883593</v>
      </c>
      <c r="K31" s="202">
        <v>4473</v>
      </c>
      <c r="L31" s="193">
        <f t="shared" si="0"/>
        <v>164.51803666469544</v>
      </c>
      <c r="M31" s="74">
        <f t="shared" si="1"/>
        <v>0.71305368068330721</v>
      </c>
      <c r="O31" s="417"/>
      <c r="P31" s="416"/>
    </row>
    <row r="32" spans="2:16" ht="15" customHeight="1" x14ac:dyDescent="0.15">
      <c r="B32" s="73" t="s">
        <v>60</v>
      </c>
      <c r="C32" s="203">
        <v>212548</v>
      </c>
      <c r="D32" s="200">
        <v>225971</v>
      </c>
      <c r="E32" s="201">
        <v>6.3152793721888703</v>
      </c>
      <c r="F32" s="200">
        <v>33408</v>
      </c>
      <c r="G32" s="201">
        <v>-85.2</v>
      </c>
      <c r="H32" s="202">
        <v>2073</v>
      </c>
      <c r="I32" s="328">
        <v>4841</v>
      </c>
      <c r="J32" s="201">
        <v>-85.509458812260533</v>
      </c>
      <c r="K32" s="202">
        <v>5426</v>
      </c>
      <c r="L32" s="193">
        <f t="shared" si="0"/>
        <v>161.74626145682589</v>
      </c>
      <c r="M32" s="74">
        <f t="shared" si="1"/>
        <v>0.86497412729434953</v>
      </c>
      <c r="O32" s="417"/>
      <c r="P32" s="416"/>
    </row>
    <row r="33" spans="2:16" ht="15" customHeight="1" x14ac:dyDescent="0.15">
      <c r="B33" s="73" t="s">
        <v>61</v>
      </c>
      <c r="C33" s="203">
        <v>439024</v>
      </c>
      <c r="D33" s="200">
        <v>478234</v>
      </c>
      <c r="E33" s="201">
        <v>8.9311746054885379</v>
      </c>
      <c r="F33" s="200">
        <v>75014</v>
      </c>
      <c r="G33" s="201">
        <v>-84.3</v>
      </c>
      <c r="H33" s="202">
        <v>3171</v>
      </c>
      <c r="I33" s="328">
        <v>8346</v>
      </c>
      <c r="J33" s="201">
        <v>-88.874076838990064</v>
      </c>
      <c r="K33" s="202">
        <v>10457</v>
      </c>
      <c r="L33" s="193">
        <f t="shared" si="0"/>
        <v>229.76978871018605</v>
      </c>
      <c r="M33" s="74">
        <f t="shared" si="1"/>
        <v>1.6669801786061578</v>
      </c>
      <c r="O33" s="417"/>
      <c r="P33" s="416"/>
    </row>
    <row r="34" spans="2:16" ht="15" customHeight="1" x14ac:dyDescent="0.15">
      <c r="B34" s="73" t="s">
        <v>62</v>
      </c>
      <c r="C34" s="203">
        <v>1537034</v>
      </c>
      <c r="D34" s="200">
        <v>1703734</v>
      </c>
      <c r="E34" s="201">
        <v>10.845563598463013</v>
      </c>
      <c r="F34" s="200">
        <v>259684</v>
      </c>
      <c r="G34" s="201">
        <v>-84.8</v>
      </c>
      <c r="H34" s="202">
        <v>9969</v>
      </c>
      <c r="I34" s="328">
        <v>25425</v>
      </c>
      <c r="J34" s="201">
        <v>-90.209254324486693</v>
      </c>
      <c r="K34" s="202">
        <v>33238</v>
      </c>
      <c r="L34" s="193">
        <f t="shared" si="0"/>
        <v>233.41358210452398</v>
      </c>
      <c r="M34" s="74">
        <f t="shared" si="1"/>
        <v>5.2985643278675987</v>
      </c>
      <c r="O34" s="417"/>
      <c r="P34" s="416"/>
    </row>
    <row r="35" spans="2:16" ht="15" customHeight="1" x14ac:dyDescent="0.15">
      <c r="B35" s="95" t="s">
        <v>63</v>
      </c>
      <c r="C35" s="203">
        <v>909783</v>
      </c>
      <c r="D35" s="200">
        <v>989089</v>
      </c>
      <c r="E35" s="201">
        <v>8.7170237298344766</v>
      </c>
      <c r="F35" s="200">
        <v>149965</v>
      </c>
      <c r="G35" s="201">
        <v>-84.8</v>
      </c>
      <c r="H35" s="202">
        <v>6960</v>
      </c>
      <c r="I35" s="328">
        <v>17176</v>
      </c>
      <c r="J35" s="201">
        <v>-88.546660887540426</v>
      </c>
      <c r="K35" s="202">
        <v>21312</v>
      </c>
      <c r="L35" s="193">
        <f t="shared" si="0"/>
        <v>206.20689655172413</v>
      </c>
      <c r="M35" s="74">
        <f t="shared" si="1"/>
        <v>3.3974066717466229</v>
      </c>
      <c r="O35" s="417"/>
      <c r="P35" s="416"/>
    </row>
    <row r="36" spans="2:16" ht="15" customHeight="1" x14ac:dyDescent="0.15">
      <c r="B36" s="95" t="s">
        <v>64</v>
      </c>
      <c r="C36" s="203">
        <v>206034</v>
      </c>
      <c r="D36" s="200">
        <v>221482</v>
      </c>
      <c r="E36" s="201">
        <v>7.497791626624732</v>
      </c>
      <c r="F36" s="200">
        <v>33320</v>
      </c>
      <c r="G36" s="201">
        <v>-85</v>
      </c>
      <c r="H36" s="202">
        <v>1285</v>
      </c>
      <c r="I36" s="328">
        <v>3264</v>
      </c>
      <c r="J36" s="201">
        <v>-90.204081632653072</v>
      </c>
      <c r="K36" s="202">
        <v>4106</v>
      </c>
      <c r="L36" s="193">
        <f t="shared" si="0"/>
        <v>219.53307392996112</v>
      </c>
      <c r="M36" s="74">
        <f t="shared" si="1"/>
        <v>0.65454916451725009</v>
      </c>
      <c r="O36" s="417"/>
      <c r="P36" s="416"/>
    </row>
    <row r="37" spans="2:16" ht="15" customHeight="1" x14ac:dyDescent="0.15">
      <c r="B37" s="95" t="s">
        <v>65</v>
      </c>
      <c r="C37" s="203">
        <v>85284</v>
      </c>
      <c r="D37" s="200">
        <v>92822</v>
      </c>
      <c r="E37" s="201">
        <v>8.8387036255335119</v>
      </c>
      <c r="F37" s="200">
        <v>14332</v>
      </c>
      <c r="G37" s="201">
        <v>-84.6</v>
      </c>
      <c r="H37" s="202">
        <v>440</v>
      </c>
      <c r="I37" s="328">
        <v>1035</v>
      </c>
      <c r="J37" s="201">
        <v>-92.77839799051074</v>
      </c>
      <c r="K37" s="202">
        <v>1333</v>
      </c>
      <c r="L37" s="193">
        <f t="shared" si="0"/>
        <v>202.9545454545455</v>
      </c>
      <c r="M37" s="74">
        <f t="shared" si="1"/>
        <v>0.21249732983475264</v>
      </c>
      <c r="O37" s="417"/>
      <c r="P37" s="416"/>
    </row>
    <row r="38" spans="2:16" ht="15" customHeight="1" x14ac:dyDescent="0.15">
      <c r="B38" s="95" t="s">
        <v>66</v>
      </c>
      <c r="C38" s="203">
        <v>35672</v>
      </c>
      <c r="D38" s="200">
        <v>37806</v>
      </c>
      <c r="E38" s="201">
        <v>5.9822830230993498</v>
      </c>
      <c r="F38" s="200">
        <v>5351</v>
      </c>
      <c r="G38" s="201">
        <v>-85.8</v>
      </c>
      <c r="H38" s="202">
        <v>188</v>
      </c>
      <c r="I38" s="328">
        <v>434</v>
      </c>
      <c r="J38" s="201">
        <v>-91.88936647355635</v>
      </c>
      <c r="K38" s="202">
        <v>504</v>
      </c>
      <c r="L38" s="193">
        <f t="shared" si="0"/>
        <v>168.08510638297872</v>
      </c>
      <c r="M38" s="74">
        <f t="shared" si="1"/>
        <v>8.0344076696710676E-2</v>
      </c>
      <c r="O38" s="417"/>
      <c r="P38" s="416"/>
    </row>
    <row r="39" spans="2:16" ht="15" customHeight="1" x14ac:dyDescent="0.15">
      <c r="B39" s="95" t="s">
        <v>67</v>
      </c>
      <c r="C39" s="203">
        <v>30978</v>
      </c>
      <c r="D39" s="200">
        <v>32316</v>
      </c>
      <c r="E39" s="201">
        <v>4.319194266899089</v>
      </c>
      <c r="F39" s="200">
        <v>4524</v>
      </c>
      <c r="G39" s="201">
        <v>-86</v>
      </c>
      <c r="H39" s="202">
        <v>183</v>
      </c>
      <c r="I39" s="328">
        <v>435</v>
      </c>
      <c r="J39" s="201">
        <v>-90.384615384615387</v>
      </c>
      <c r="K39" s="202">
        <v>504</v>
      </c>
      <c r="L39" s="193">
        <f t="shared" si="0"/>
        <v>175.40983606557376</v>
      </c>
      <c r="M39" s="74">
        <f t="shared" si="1"/>
        <v>8.0344076696710676E-2</v>
      </c>
      <c r="O39" s="417"/>
      <c r="P39" s="416"/>
    </row>
    <row r="40" spans="2:16" ht="15" customHeight="1" x14ac:dyDescent="0.15">
      <c r="B40" s="95" t="s">
        <v>68</v>
      </c>
      <c r="C40" s="203">
        <v>167039</v>
      </c>
      <c r="D40" s="200">
        <v>179801</v>
      </c>
      <c r="E40" s="201">
        <v>7.6401319452343461</v>
      </c>
      <c r="F40" s="200">
        <v>25822</v>
      </c>
      <c r="G40" s="201">
        <v>-85.6</v>
      </c>
      <c r="H40" s="202">
        <v>1177</v>
      </c>
      <c r="I40" s="328">
        <v>2786</v>
      </c>
      <c r="J40" s="201">
        <v>-89.210750522810017</v>
      </c>
      <c r="K40" s="202">
        <v>3341</v>
      </c>
      <c r="L40" s="193">
        <f t="shared" si="0"/>
        <v>183.857264231096</v>
      </c>
      <c r="M40" s="74">
        <f t="shared" si="1"/>
        <v>0.53259833381688559</v>
      </c>
      <c r="O40" s="417"/>
      <c r="P40" s="416"/>
    </row>
    <row r="41" spans="2:16" ht="15" customHeight="1" x14ac:dyDescent="0.15">
      <c r="B41" s="95" t="s">
        <v>69</v>
      </c>
      <c r="C41" s="203">
        <v>268037</v>
      </c>
      <c r="D41" s="200">
        <v>285325</v>
      </c>
      <c r="E41" s="201">
        <v>6.4498558034898164</v>
      </c>
      <c r="F41" s="200">
        <v>40234</v>
      </c>
      <c r="G41" s="201">
        <v>-85.9</v>
      </c>
      <c r="H41" s="202">
        <v>2795</v>
      </c>
      <c r="I41" s="328">
        <v>6380</v>
      </c>
      <c r="J41" s="201">
        <v>-84.142764825769262</v>
      </c>
      <c r="K41" s="202">
        <v>6848</v>
      </c>
      <c r="L41" s="193">
        <f t="shared" si="0"/>
        <v>145.00894454382825</v>
      </c>
      <c r="M41" s="74">
        <f t="shared" si="1"/>
        <v>1.0916592008314974</v>
      </c>
      <c r="O41" s="417"/>
      <c r="P41" s="416"/>
    </row>
    <row r="42" spans="2:16" ht="15" customHeight="1" x14ac:dyDescent="0.15">
      <c r="B42" s="95" t="s">
        <v>70</v>
      </c>
      <c r="C42" s="203">
        <v>98556</v>
      </c>
      <c r="D42" s="200">
        <v>105829</v>
      </c>
      <c r="E42" s="201">
        <v>7.3795608588010877</v>
      </c>
      <c r="F42" s="200">
        <v>14383</v>
      </c>
      <c r="G42" s="201">
        <v>-86.4</v>
      </c>
      <c r="H42" s="202">
        <v>791</v>
      </c>
      <c r="I42" s="328">
        <v>1795</v>
      </c>
      <c r="J42" s="201">
        <v>-87.519988875756098</v>
      </c>
      <c r="K42" s="202">
        <v>2030</v>
      </c>
      <c r="L42" s="193">
        <f t="shared" si="0"/>
        <v>156.63716814159289</v>
      </c>
      <c r="M42" s="74">
        <f t="shared" si="1"/>
        <v>0.32360808669508467</v>
      </c>
      <c r="O42" s="417"/>
      <c r="P42" s="416"/>
    </row>
    <row r="43" spans="2:16" ht="15" customHeight="1" x14ac:dyDescent="0.15">
      <c r="B43" s="95" t="s">
        <v>71</v>
      </c>
      <c r="C43" s="203">
        <v>50534</v>
      </c>
      <c r="D43" s="200">
        <v>55609</v>
      </c>
      <c r="E43" s="201">
        <v>10.042743499426129</v>
      </c>
      <c r="F43" s="200">
        <v>7576</v>
      </c>
      <c r="G43" s="201">
        <v>-86.4</v>
      </c>
      <c r="H43" s="202">
        <v>289</v>
      </c>
      <c r="I43" s="328">
        <v>755</v>
      </c>
      <c r="J43" s="201">
        <v>-90.034318901795146</v>
      </c>
      <c r="K43" s="202">
        <v>955</v>
      </c>
      <c r="L43" s="193">
        <f t="shared" si="0"/>
        <v>230.44982698961934</v>
      </c>
      <c r="M43" s="74">
        <f t="shared" si="1"/>
        <v>0.15223927231221962</v>
      </c>
      <c r="O43" s="417"/>
      <c r="P43" s="416"/>
    </row>
    <row r="44" spans="2:16" ht="15" customHeight="1" x14ac:dyDescent="0.15">
      <c r="B44" s="95" t="s">
        <v>72</v>
      </c>
      <c r="C44" s="203">
        <v>75924</v>
      </c>
      <c r="D44" s="200">
        <v>82147</v>
      </c>
      <c r="E44" s="201">
        <v>8.1963542489858288</v>
      </c>
      <c r="F44" s="200">
        <v>11757</v>
      </c>
      <c r="G44" s="201">
        <v>-85.7</v>
      </c>
      <c r="H44" s="202">
        <v>421</v>
      </c>
      <c r="I44" s="328">
        <v>1068</v>
      </c>
      <c r="J44" s="201">
        <v>-90.916050012758348</v>
      </c>
      <c r="K44" s="202">
        <v>1446</v>
      </c>
      <c r="L44" s="193">
        <f t="shared" si="0"/>
        <v>243.46793349168644</v>
      </c>
      <c r="M44" s="74">
        <f t="shared" si="1"/>
        <v>0.23051098195127706</v>
      </c>
      <c r="O44" s="417"/>
      <c r="P44" s="416"/>
    </row>
    <row r="45" spans="2:16" ht="15" customHeight="1" x14ac:dyDescent="0.15">
      <c r="B45" s="73" t="s">
        <v>73</v>
      </c>
      <c r="C45" s="203">
        <v>87150</v>
      </c>
      <c r="D45" s="200">
        <v>94863</v>
      </c>
      <c r="E45" s="201">
        <v>8.8502581755593805</v>
      </c>
      <c r="F45" s="200">
        <v>13594</v>
      </c>
      <c r="G45" s="201">
        <v>-85.7</v>
      </c>
      <c r="H45" s="202">
        <v>724</v>
      </c>
      <c r="I45" s="328">
        <v>1670</v>
      </c>
      <c r="J45" s="201">
        <v>-87.71516845667206</v>
      </c>
      <c r="K45" s="202">
        <v>1973</v>
      </c>
      <c r="L45" s="193">
        <f t="shared" si="0"/>
        <v>172.5138121546961</v>
      </c>
      <c r="M45" s="74">
        <f t="shared" si="1"/>
        <v>0.31452155421152811</v>
      </c>
      <c r="O45" s="417"/>
      <c r="P45" s="416"/>
    </row>
    <row r="46" spans="2:16" ht="15" customHeight="1" x14ac:dyDescent="0.15">
      <c r="B46" s="73" t="s">
        <v>74</v>
      </c>
      <c r="C46" s="203">
        <v>37769</v>
      </c>
      <c r="D46" s="200">
        <v>39888</v>
      </c>
      <c r="E46" s="201">
        <v>5.6104212449363233</v>
      </c>
      <c r="F46" s="200">
        <v>5761</v>
      </c>
      <c r="G46" s="201">
        <v>-85.6</v>
      </c>
      <c r="H46" s="202">
        <v>169</v>
      </c>
      <c r="I46" s="328">
        <v>466</v>
      </c>
      <c r="J46" s="201">
        <v>-91.911126540531157</v>
      </c>
      <c r="K46" s="202">
        <v>646</v>
      </c>
      <c r="L46" s="193">
        <f t="shared" si="0"/>
        <v>282.24852071005915</v>
      </c>
      <c r="M46" s="74">
        <f t="shared" si="1"/>
        <v>0.10298070148030773</v>
      </c>
      <c r="O46" s="417"/>
      <c r="P46" s="416"/>
    </row>
    <row r="47" spans="2:16" ht="15" customHeight="1" x14ac:dyDescent="0.15">
      <c r="B47" s="73" t="s">
        <v>75</v>
      </c>
      <c r="C47" s="203">
        <v>674306</v>
      </c>
      <c r="D47" s="200">
        <v>728740</v>
      </c>
      <c r="E47" s="201">
        <v>8.0725961210488997</v>
      </c>
      <c r="F47" s="200">
        <v>106686</v>
      </c>
      <c r="G47" s="201">
        <v>-85.4</v>
      </c>
      <c r="H47" s="202">
        <v>3131</v>
      </c>
      <c r="I47" s="328">
        <v>8030</v>
      </c>
      <c r="J47" s="201">
        <v>-92.473239225390401</v>
      </c>
      <c r="K47" s="202">
        <v>11021</v>
      </c>
      <c r="L47" s="193">
        <f t="shared" si="0"/>
        <v>251.99616735867136</v>
      </c>
      <c r="M47" s="74">
        <f t="shared" si="1"/>
        <v>1.7568890263381911</v>
      </c>
      <c r="O47" s="417"/>
      <c r="P47" s="416"/>
    </row>
    <row r="48" spans="2:16" ht="15" customHeight="1" x14ac:dyDescent="0.15">
      <c r="B48" s="73" t="s">
        <v>76</v>
      </c>
      <c r="C48" s="203">
        <v>67003</v>
      </c>
      <c r="D48" s="200">
        <v>71500</v>
      </c>
      <c r="E48" s="201">
        <v>6.7116397773234038</v>
      </c>
      <c r="F48" s="200">
        <v>9942</v>
      </c>
      <c r="G48" s="201">
        <v>-86.1</v>
      </c>
      <c r="H48" s="202">
        <v>318</v>
      </c>
      <c r="I48" s="328">
        <v>758</v>
      </c>
      <c r="J48" s="201">
        <v>-92.375779521223095</v>
      </c>
      <c r="K48" s="202">
        <v>965</v>
      </c>
      <c r="L48" s="193">
        <f t="shared" si="0"/>
        <v>203.45911949685535</v>
      </c>
      <c r="M48" s="74">
        <f t="shared" si="1"/>
        <v>0.15383340081810676</v>
      </c>
      <c r="O48" s="417"/>
      <c r="P48" s="416"/>
    </row>
    <row r="49" spans="2:16" ht="15" customHeight="1" x14ac:dyDescent="0.15">
      <c r="B49" s="73" t="s">
        <v>77</v>
      </c>
      <c r="C49" s="203">
        <v>90339</v>
      </c>
      <c r="D49" s="200">
        <v>96232</v>
      </c>
      <c r="E49" s="201">
        <v>6.5232070312932402</v>
      </c>
      <c r="F49" s="200">
        <v>12980</v>
      </c>
      <c r="G49" s="201">
        <v>-86.5</v>
      </c>
      <c r="H49" s="202">
        <v>667</v>
      </c>
      <c r="I49" s="328">
        <v>1679</v>
      </c>
      <c r="J49" s="201">
        <v>-87.064714946070879</v>
      </c>
      <c r="K49" s="202">
        <v>1959</v>
      </c>
      <c r="L49" s="193">
        <f t="shared" si="0"/>
        <v>193.70314842578711</v>
      </c>
      <c r="M49" s="74">
        <f t="shared" si="1"/>
        <v>0.31228977430328614</v>
      </c>
      <c r="O49" s="417"/>
      <c r="P49" s="416"/>
    </row>
    <row r="50" spans="2:16" ht="15" customHeight="1" x14ac:dyDescent="0.15">
      <c r="B50" s="73" t="s">
        <v>78</v>
      </c>
      <c r="C50" s="203">
        <v>147109</v>
      </c>
      <c r="D50" s="200">
        <v>151377</v>
      </c>
      <c r="E50" s="201">
        <v>2.9012500934681085</v>
      </c>
      <c r="F50" s="200">
        <v>21596</v>
      </c>
      <c r="G50" s="201">
        <v>-85.7</v>
      </c>
      <c r="H50" s="202">
        <v>1296</v>
      </c>
      <c r="I50" s="328">
        <v>3006</v>
      </c>
      <c r="J50" s="201">
        <v>-86.080755695499164</v>
      </c>
      <c r="K50" s="202">
        <v>2977</v>
      </c>
      <c r="L50" s="193">
        <f t="shared" si="0"/>
        <v>129.70679012345681</v>
      </c>
      <c r="M50" s="74">
        <f t="shared" si="1"/>
        <v>0.47457205620259457</v>
      </c>
      <c r="O50" s="417"/>
      <c r="P50" s="416"/>
    </row>
    <row r="51" spans="2:16" ht="15" customHeight="1" x14ac:dyDescent="0.15">
      <c r="B51" s="73" t="s">
        <v>79</v>
      </c>
      <c r="C51" s="203">
        <v>77567</v>
      </c>
      <c r="D51" s="200">
        <v>84294</v>
      </c>
      <c r="E51" s="201">
        <v>8.672502481725477</v>
      </c>
      <c r="F51" s="200">
        <v>11899</v>
      </c>
      <c r="G51" s="201">
        <v>-85.9</v>
      </c>
      <c r="H51" s="202">
        <v>435</v>
      </c>
      <c r="I51" s="328">
        <v>1079</v>
      </c>
      <c r="J51" s="201">
        <v>-90.932011093369198</v>
      </c>
      <c r="K51" s="202">
        <v>1250</v>
      </c>
      <c r="L51" s="193">
        <f t="shared" si="0"/>
        <v>187.35632183908046</v>
      </c>
      <c r="M51" s="74">
        <f t="shared" si="1"/>
        <v>0.19926606323588955</v>
      </c>
      <c r="O51" s="417"/>
      <c r="P51" s="416"/>
    </row>
    <row r="52" spans="2:16" ht="15" customHeight="1" x14ac:dyDescent="0.15">
      <c r="B52" s="73" t="s">
        <v>80</v>
      </c>
      <c r="C52" s="203">
        <v>54529</v>
      </c>
      <c r="D52" s="200">
        <v>57607</v>
      </c>
      <c r="E52" s="201">
        <v>5.6447028186836361</v>
      </c>
      <c r="F52" s="200">
        <v>8328</v>
      </c>
      <c r="G52" s="201">
        <v>-85.5</v>
      </c>
      <c r="H52" s="202">
        <v>378</v>
      </c>
      <c r="I52" s="328">
        <v>909</v>
      </c>
      <c r="J52" s="201">
        <v>-89.085014409221898</v>
      </c>
      <c r="K52" s="202">
        <v>1092</v>
      </c>
      <c r="L52" s="193">
        <f t="shared" si="0"/>
        <v>188.88888888888886</v>
      </c>
      <c r="M52" s="74">
        <f t="shared" si="1"/>
        <v>0.17407883284287312</v>
      </c>
      <c r="O52" s="417"/>
      <c r="P52" s="416"/>
    </row>
    <row r="53" spans="2:16" ht="15" customHeight="1" x14ac:dyDescent="0.15">
      <c r="B53" s="73" t="s">
        <v>81</v>
      </c>
      <c r="C53" s="203">
        <v>77345</v>
      </c>
      <c r="D53" s="200">
        <v>83241</v>
      </c>
      <c r="E53" s="201">
        <v>7.6229879113064838</v>
      </c>
      <c r="F53" s="200">
        <v>11478</v>
      </c>
      <c r="G53" s="201">
        <v>-86.2</v>
      </c>
      <c r="H53" s="202">
        <v>466</v>
      </c>
      <c r="I53" s="328">
        <v>1153</v>
      </c>
      <c r="J53" s="201">
        <v>-89.954695940059253</v>
      </c>
      <c r="K53" s="202">
        <v>1606</v>
      </c>
      <c r="L53" s="193">
        <f t="shared" si="0"/>
        <v>244.63519313304721</v>
      </c>
      <c r="M53" s="74">
        <f t="shared" si="1"/>
        <v>0.25601703804547088</v>
      </c>
      <c r="O53" s="417"/>
      <c r="P53" s="416"/>
    </row>
    <row r="54" spans="2:16" ht="15" customHeight="1" x14ac:dyDescent="0.15">
      <c r="B54" s="73" t="s">
        <v>82</v>
      </c>
      <c r="C54" s="203">
        <v>145535</v>
      </c>
      <c r="D54" s="200">
        <v>162266</v>
      </c>
      <c r="E54" s="201">
        <v>11.496203662349263</v>
      </c>
      <c r="F54" s="200">
        <v>23078</v>
      </c>
      <c r="G54" s="201">
        <v>-85.8</v>
      </c>
      <c r="H54" s="202">
        <v>1103</v>
      </c>
      <c r="I54" s="328">
        <v>3211</v>
      </c>
      <c r="J54" s="201">
        <v>-86.086315971921309</v>
      </c>
      <c r="K54" s="202">
        <v>3745</v>
      </c>
      <c r="L54" s="193">
        <f t="shared" si="0"/>
        <v>239.52855847688124</v>
      </c>
      <c r="M54" s="74">
        <f t="shared" si="1"/>
        <v>0.59700112545472517</v>
      </c>
      <c r="O54" s="417"/>
      <c r="P54" s="416"/>
    </row>
    <row r="55" spans="2:16" ht="15" customHeight="1" x14ac:dyDescent="0.15">
      <c r="B55" s="73" t="s">
        <v>83</v>
      </c>
      <c r="C55" s="203">
        <v>1101665</v>
      </c>
      <c r="D55" s="200">
        <v>1130168</v>
      </c>
      <c r="E55" s="201">
        <v>2.5872656388285007</v>
      </c>
      <c r="F55" s="200">
        <v>261432</v>
      </c>
      <c r="G55" s="201">
        <v>-76.900000000000006</v>
      </c>
      <c r="H55" s="202">
        <v>48104</v>
      </c>
      <c r="I55" s="328">
        <v>124524</v>
      </c>
      <c r="J55" s="201">
        <v>-52.368493527953731</v>
      </c>
      <c r="K55" s="202">
        <v>140220</v>
      </c>
      <c r="L55" s="193">
        <f t="shared" si="0"/>
        <v>191.49343089971728</v>
      </c>
      <c r="M55" s="74">
        <f t="shared" si="1"/>
        <v>22.352869909549149</v>
      </c>
      <c r="O55" s="417"/>
      <c r="P55" s="416"/>
    </row>
    <row r="56" spans="2:16" ht="15" customHeight="1" x14ac:dyDescent="0.15">
      <c r="B56" s="73" t="s">
        <v>361</v>
      </c>
      <c r="C56" s="203">
        <v>1580</v>
      </c>
      <c r="D56" s="200">
        <v>1609</v>
      </c>
      <c r="E56" s="201">
        <v>1.8354430379746836</v>
      </c>
      <c r="F56" s="200">
        <v>588</v>
      </c>
      <c r="G56" s="201">
        <v>-63.5</v>
      </c>
      <c r="H56" s="202">
        <v>184</v>
      </c>
      <c r="I56" s="328">
        <v>452</v>
      </c>
      <c r="J56" s="201">
        <v>-23.129251700680275</v>
      </c>
      <c r="K56" s="202">
        <v>302</v>
      </c>
      <c r="L56" s="193">
        <f t="shared" si="0"/>
        <v>64.130434782608688</v>
      </c>
      <c r="M56" s="74">
        <f t="shared" si="1"/>
        <v>4.8142680877790917E-2</v>
      </c>
      <c r="O56" s="417"/>
      <c r="P56" s="416"/>
    </row>
    <row r="57" spans="2:16" s="76" customFormat="1" ht="15" customHeight="1" x14ac:dyDescent="0.15">
      <c r="B57" s="78" t="s">
        <v>362</v>
      </c>
      <c r="C57" s="185"/>
      <c r="D57" s="205"/>
      <c r="E57" s="206"/>
      <c r="F57" s="205"/>
      <c r="G57" s="206"/>
      <c r="H57" s="205"/>
      <c r="I57" s="207"/>
      <c r="J57" s="206"/>
      <c r="K57" s="208"/>
      <c r="L57" s="209"/>
      <c r="M57" s="111"/>
    </row>
    <row r="58" spans="2:16" s="76" customFormat="1" ht="15" customHeight="1" x14ac:dyDescent="0.15">
      <c r="B58" s="78"/>
      <c r="C58" s="185"/>
      <c r="D58" s="210"/>
      <c r="E58" s="211"/>
      <c r="F58" s="210"/>
      <c r="G58" s="211"/>
      <c r="H58" s="210"/>
      <c r="I58" s="212"/>
      <c r="J58" s="211"/>
      <c r="K58" s="208"/>
      <c r="L58" s="209"/>
      <c r="M58" s="111"/>
    </row>
    <row r="59" spans="2:16" ht="13.9" customHeight="1" x14ac:dyDescent="0.15">
      <c r="B59" s="9"/>
      <c r="C59" s="213"/>
      <c r="D59" s="213"/>
      <c r="E59" s="213"/>
      <c r="F59" s="213"/>
      <c r="G59" s="213"/>
      <c r="H59" s="213"/>
      <c r="I59" s="213"/>
      <c r="J59" s="213"/>
      <c r="K59" s="20"/>
      <c r="L59" s="209"/>
      <c r="M59" s="111"/>
    </row>
    <row r="60" spans="2:16" ht="13.9" customHeight="1" x14ac:dyDescent="0.15">
      <c r="B60" s="9"/>
      <c r="C60" s="213"/>
      <c r="D60" s="213"/>
      <c r="E60" s="213"/>
      <c r="F60" s="213"/>
      <c r="G60" s="213"/>
      <c r="H60" s="213"/>
      <c r="I60" s="213"/>
      <c r="J60" s="213"/>
      <c r="K60" s="208"/>
      <c r="L60" s="209"/>
      <c r="M60" s="111"/>
    </row>
    <row r="61" spans="2:16" ht="13.9" customHeight="1" x14ac:dyDescent="0.15">
      <c r="B61" s="101"/>
    </row>
    <row r="62" spans="2:16" ht="13.9" customHeight="1" x14ac:dyDescent="0.15">
      <c r="B62" s="101"/>
    </row>
    <row r="63" spans="2:16" ht="13.9" customHeight="1" x14ac:dyDescent="0.15">
      <c r="B63" s="101"/>
    </row>
    <row r="64" spans="2:16" ht="13.9" customHeight="1" x14ac:dyDescent="0.15">
      <c r="B64" s="101"/>
    </row>
    <row r="65" spans="2:2" ht="13.9" customHeight="1" x14ac:dyDescent="0.15">
      <c r="B65" s="101"/>
    </row>
    <row r="66" spans="2:2" ht="13.9" customHeight="1" x14ac:dyDescent="0.15">
      <c r="B66" s="101"/>
    </row>
    <row r="67" spans="2:2" ht="13.9" customHeight="1" x14ac:dyDescent="0.15">
      <c r="B67" s="101"/>
    </row>
    <row r="68" spans="2:2" ht="13.9" customHeight="1" x14ac:dyDescent="0.15">
      <c r="B68" s="101"/>
    </row>
    <row r="69" spans="2:2" ht="13.9" customHeight="1" x14ac:dyDescent="0.15">
      <c r="B69" s="101"/>
    </row>
    <row r="70" spans="2:2" ht="13.9" customHeight="1" x14ac:dyDescent="0.15">
      <c r="B70" s="101"/>
    </row>
    <row r="71" spans="2:2" ht="13.9" customHeight="1" x14ac:dyDescent="0.15">
      <c r="B71" s="101"/>
    </row>
  </sheetData>
  <mergeCells count="4">
    <mergeCell ref="B1:M1"/>
    <mergeCell ref="B4:B5"/>
    <mergeCell ref="L4:L5"/>
    <mergeCell ref="M4:M5"/>
  </mergeCells>
  <phoneticPr fontId="8"/>
  <printOptions horizontalCentered="1"/>
  <pageMargins left="0.39370078740157483" right="0.35433070866141736" top="0.59055118110236227" bottom="0.19685039370078741" header="0.51181102362204722"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pageSetUpPr fitToPage="1"/>
  </sheetPr>
  <dimension ref="B1:J45"/>
  <sheetViews>
    <sheetView view="pageBreakPreview" topLeftCell="A34" zoomScaleNormal="100" zoomScaleSheetLayoutView="100" workbookViewId="0">
      <selection activeCell="N25" sqref="N25"/>
    </sheetView>
  </sheetViews>
  <sheetFormatPr defaultColWidth="9" defaultRowHeight="16.899999999999999" customHeight="1" x14ac:dyDescent="0.15"/>
  <cols>
    <col min="1" max="1" width="4.25" style="24" customWidth="1"/>
    <col min="2" max="6" width="11.625" style="112" customWidth="1"/>
    <col min="7" max="7" width="10.5" style="112" bestFit="1" customWidth="1"/>
    <col min="8" max="10" width="11.625" style="112" customWidth="1"/>
    <col min="11" max="13" width="9" style="24"/>
    <col min="14" max="14" width="10.875" style="24" bestFit="1" customWidth="1"/>
    <col min="15" max="16384" width="9" style="24"/>
  </cols>
  <sheetData>
    <row r="1" spans="2:10" ht="22.5" customHeight="1" x14ac:dyDescent="0.15">
      <c r="B1" s="466" t="s">
        <v>214</v>
      </c>
      <c r="C1" s="466"/>
      <c r="D1" s="466"/>
      <c r="E1" s="466"/>
      <c r="F1" s="466"/>
      <c r="G1" s="466"/>
      <c r="H1" s="466"/>
      <c r="I1" s="466"/>
      <c r="J1" s="466"/>
    </row>
    <row r="2" spans="2:10" ht="22.5" customHeight="1" x14ac:dyDescent="0.15"/>
    <row r="3" spans="2:10" ht="22.5" customHeight="1" x14ac:dyDescent="0.15">
      <c r="B3" s="112" t="s">
        <v>85</v>
      </c>
      <c r="E3" s="113"/>
      <c r="H3" s="113"/>
      <c r="I3" s="113"/>
      <c r="J3" s="113"/>
    </row>
    <row r="4" spans="2:10" ht="22.5" customHeight="1" x14ac:dyDescent="0.15">
      <c r="B4" s="114"/>
      <c r="C4" s="528" t="s">
        <v>314</v>
      </c>
      <c r="D4" s="332"/>
      <c r="E4" s="194"/>
      <c r="F4" s="528" t="s">
        <v>380</v>
      </c>
      <c r="G4" s="332"/>
      <c r="H4" s="194"/>
      <c r="I4" s="194"/>
      <c r="J4" s="333"/>
    </row>
    <row r="5" spans="2:10" ht="22.5" customHeight="1" x14ac:dyDescent="0.15">
      <c r="B5" s="116"/>
      <c r="C5" s="529"/>
      <c r="D5" s="334"/>
      <c r="E5" s="334"/>
      <c r="F5" s="529"/>
      <c r="G5" s="334"/>
      <c r="H5" s="334"/>
      <c r="I5" s="531" t="s">
        <v>369</v>
      </c>
      <c r="J5" s="530" t="s">
        <v>6</v>
      </c>
    </row>
    <row r="6" spans="2:10" ht="22.5" customHeight="1" x14ac:dyDescent="0.15">
      <c r="B6" s="116"/>
      <c r="C6" s="526" t="s">
        <v>36</v>
      </c>
      <c r="D6" s="335" t="s">
        <v>86</v>
      </c>
      <c r="E6" s="335" t="s">
        <v>87</v>
      </c>
      <c r="F6" s="526" t="s">
        <v>36</v>
      </c>
      <c r="G6" s="335" t="s">
        <v>86</v>
      </c>
      <c r="H6" s="335" t="s">
        <v>87</v>
      </c>
      <c r="I6" s="532"/>
      <c r="J6" s="526"/>
    </row>
    <row r="7" spans="2:10" ht="22.5" customHeight="1" x14ac:dyDescent="0.15">
      <c r="B7" s="117"/>
      <c r="C7" s="527"/>
      <c r="D7" s="462" t="s">
        <v>447</v>
      </c>
      <c r="E7" s="462" t="s">
        <v>448</v>
      </c>
      <c r="F7" s="527"/>
      <c r="G7" s="462" t="s">
        <v>449</v>
      </c>
      <c r="H7" s="462" t="s">
        <v>450</v>
      </c>
      <c r="I7" s="533"/>
      <c r="J7" s="464" t="s">
        <v>451</v>
      </c>
    </row>
    <row r="8" spans="2:10" ht="22.5" customHeight="1" x14ac:dyDescent="0.15">
      <c r="B8" s="118" t="s">
        <v>36</v>
      </c>
      <c r="C8" s="336">
        <v>141167</v>
      </c>
      <c r="D8" s="337">
        <v>76104</v>
      </c>
      <c r="E8" s="337">
        <v>65063</v>
      </c>
      <c r="F8" s="336">
        <v>621112</v>
      </c>
      <c r="G8" s="337">
        <v>356542</v>
      </c>
      <c r="H8" s="337">
        <v>264570</v>
      </c>
      <c r="I8" s="338">
        <f>SUM(F8-C8)/C8*100</f>
        <v>339.98384891653149</v>
      </c>
      <c r="J8" s="338">
        <f>SUM(F8)/$F$8*100</f>
        <v>100</v>
      </c>
    </row>
    <row r="9" spans="2:10" ht="22.5" customHeight="1" x14ac:dyDescent="0.15">
      <c r="B9" s="118" t="s">
        <v>127</v>
      </c>
      <c r="C9" s="336">
        <v>3267</v>
      </c>
      <c r="D9" s="339">
        <v>1699</v>
      </c>
      <c r="E9" s="339">
        <v>1568</v>
      </c>
      <c r="F9" s="336">
        <v>12290</v>
      </c>
      <c r="G9" s="339">
        <v>6271</v>
      </c>
      <c r="H9" s="339">
        <v>6019</v>
      </c>
      <c r="I9" s="338">
        <f>SUM(F9-C9)/C9*100</f>
        <v>276.18610345883076</v>
      </c>
      <c r="J9" s="338">
        <f>SUM(F9)/$F$8*100</f>
        <v>1.97870915390461</v>
      </c>
    </row>
    <row r="10" spans="2:10" ht="22.5" customHeight="1" x14ac:dyDescent="0.15">
      <c r="B10" s="118" t="s">
        <v>128</v>
      </c>
      <c r="C10" s="336">
        <v>2144</v>
      </c>
      <c r="D10" s="339">
        <v>1119</v>
      </c>
      <c r="E10" s="339">
        <v>1025</v>
      </c>
      <c r="F10" s="336">
        <v>8611</v>
      </c>
      <c r="G10" s="339">
        <v>4428</v>
      </c>
      <c r="H10" s="339">
        <v>4183</v>
      </c>
      <c r="I10" s="338">
        <f t="shared" ref="I10:I23" si="0">SUM(F10-C10)/C10*100</f>
        <v>301.63246268656718</v>
      </c>
      <c r="J10" s="338">
        <f t="shared" ref="J10:J23" si="1">SUM(F10)/$F$8*100</f>
        <v>1.3863844202011877</v>
      </c>
    </row>
    <row r="11" spans="2:10" ht="22.5" customHeight="1" x14ac:dyDescent="0.15">
      <c r="B11" s="118" t="s">
        <v>88</v>
      </c>
      <c r="C11" s="336">
        <v>1580</v>
      </c>
      <c r="D11" s="339">
        <v>789</v>
      </c>
      <c r="E11" s="339">
        <v>791</v>
      </c>
      <c r="F11" s="336">
        <v>6380</v>
      </c>
      <c r="G11" s="339">
        <v>3303</v>
      </c>
      <c r="H11" s="339">
        <v>3077</v>
      </c>
      <c r="I11" s="338">
        <f t="shared" si="0"/>
        <v>303.79746835443041</v>
      </c>
      <c r="J11" s="338">
        <f t="shared" si="1"/>
        <v>1.0271899431986502</v>
      </c>
    </row>
    <row r="12" spans="2:10" ht="22.5" customHeight="1" x14ac:dyDescent="0.15">
      <c r="B12" s="118" t="s">
        <v>89</v>
      </c>
      <c r="C12" s="336">
        <v>8635</v>
      </c>
      <c r="D12" s="339">
        <v>3908</v>
      </c>
      <c r="E12" s="339">
        <v>4727</v>
      </c>
      <c r="F12" s="336">
        <v>36081</v>
      </c>
      <c r="G12" s="339">
        <v>18304</v>
      </c>
      <c r="H12" s="339">
        <v>17777</v>
      </c>
      <c r="I12" s="338">
        <f t="shared" si="0"/>
        <v>317.84597568037054</v>
      </c>
      <c r="J12" s="338">
        <f t="shared" si="1"/>
        <v>5.8090972320612062</v>
      </c>
    </row>
    <row r="13" spans="2:10" ht="22.5" customHeight="1" x14ac:dyDescent="0.15">
      <c r="B13" s="118" t="s">
        <v>90</v>
      </c>
      <c r="C13" s="336">
        <v>26306</v>
      </c>
      <c r="D13" s="339">
        <v>13993</v>
      </c>
      <c r="E13" s="339">
        <v>12313</v>
      </c>
      <c r="F13" s="336">
        <v>139648</v>
      </c>
      <c r="G13" s="339">
        <v>77566</v>
      </c>
      <c r="H13" s="339">
        <v>62082</v>
      </c>
      <c r="I13" s="338">
        <f t="shared" si="0"/>
        <v>430.85987987531365</v>
      </c>
      <c r="J13" s="338">
        <f t="shared" si="1"/>
        <v>22.483545640721804</v>
      </c>
    </row>
    <row r="14" spans="2:10" ht="22.5" customHeight="1" x14ac:dyDescent="0.15">
      <c r="B14" s="118" t="s">
        <v>91</v>
      </c>
      <c r="C14" s="336">
        <v>22254</v>
      </c>
      <c r="D14" s="339">
        <v>12222</v>
      </c>
      <c r="E14" s="339">
        <v>10032</v>
      </c>
      <c r="F14" s="336">
        <v>115857</v>
      </c>
      <c r="G14" s="339">
        <v>66240</v>
      </c>
      <c r="H14" s="339">
        <v>49617</v>
      </c>
      <c r="I14" s="338">
        <f t="shared" si="0"/>
        <v>420.61202480452948</v>
      </c>
      <c r="J14" s="338">
        <f t="shared" si="1"/>
        <v>18.653157562565205</v>
      </c>
    </row>
    <row r="15" spans="2:10" ht="22.5" customHeight="1" x14ac:dyDescent="0.15">
      <c r="B15" s="118" t="s">
        <v>92</v>
      </c>
      <c r="C15" s="336">
        <v>19493</v>
      </c>
      <c r="D15" s="339">
        <v>10906</v>
      </c>
      <c r="E15" s="339">
        <v>8587</v>
      </c>
      <c r="F15" s="336">
        <v>83633</v>
      </c>
      <c r="G15" s="339">
        <v>49617</v>
      </c>
      <c r="H15" s="339">
        <v>34016</v>
      </c>
      <c r="I15" s="338">
        <f t="shared" si="0"/>
        <v>329.04119427486791</v>
      </c>
      <c r="J15" s="338">
        <f t="shared" si="1"/>
        <v>13.465043341619548</v>
      </c>
    </row>
    <row r="16" spans="2:10" ht="22.5" customHeight="1" x14ac:dyDescent="0.15">
      <c r="B16" s="118" t="s">
        <v>93</v>
      </c>
      <c r="C16" s="336">
        <v>14612</v>
      </c>
      <c r="D16" s="339">
        <v>8281</v>
      </c>
      <c r="E16" s="339">
        <v>6331</v>
      </c>
      <c r="F16" s="336">
        <v>54895</v>
      </c>
      <c r="G16" s="339">
        <v>33893</v>
      </c>
      <c r="H16" s="339">
        <v>21002</v>
      </c>
      <c r="I16" s="338">
        <f t="shared" si="0"/>
        <v>275.68436901177114</v>
      </c>
      <c r="J16" s="338">
        <f t="shared" si="1"/>
        <v>8.8381805535877582</v>
      </c>
    </row>
    <row r="17" spans="2:10" ht="22.5" customHeight="1" x14ac:dyDescent="0.15">
      <c r="B17" s="118" t="s">
        <v>94</v>
      </c>
      <c r="C17" s="336">
        <v>11645</v>
      </c>
      <c r="D17" s="339">
        <v>6559</v>
      </c>
      <c r="E17" s="339">
        <v>5086</v>
      </c>
      <c r="F17" s="336">
        <v>42743</v>
      </c>
      <c r="G17" s="339">
        <v>26599</v>
      </c>
      <c r="H17" s="339">
        <v>16144</v>
      </c>
      <c r="I17" s="338">
        <f t="shared" si="0"/>
        <v>267.05023615285535</v>
      </c>
      <c r="J17" s="338">
        <f t="shared" si="1"/>
        <v>6.8816896147554711</v>
      </c>
    </row>
    <row r="18" spans="2:10" ht="22.5" customHeight="1" x14ac:dyDescent="0.15">
      <c r="B18" s="118" t="s">
        <v>95</v>
      </c>
      <c r="C18" s="336">
        <v>9633</v>
      </c>
      <c r="D18" s="339">
        <v>5330</v>
      </c>
      <c r="E18" s="339">
        <v>4303</v>
      </c>
      <c r="F18" s="336">
        <v>34919</v>
      </c>
      <c r="G18" s="339">
        <v>21545</v>
      </c>
      <c r="H18" s="339">
        <v>13374</v>
      </c>
      <c r="I18" s="338">
        <f t="shared" si="0"/>
        <v>262.49351188622444</v>
      </c>
      <c r="J18" s="338">
        <f t="shared" si="1"/>
        <v>5.6220134210899166</v>
      </c>
    </row>
    <row r="19" spans="2:10" ht="22.5" customHeight="1" x14ac:dyDescent="0.15">
      <c r="B19" s="118" t="s">
        <v>96</v>
      </c>
      <c r="C19" s="336">
        <v>8493</v>
      </c>
      <c r="D19" s="339">
        <v>4580</v>
      </c>
      <c r="E19" s="339">
        <v>3913</v>
      </c>
      <c r="F19" s="336">
        <v>31957</v>
      </c>
      <c r="G19" s="339">
        <v>18834</v>
      </c>
      <c r="H19" s="339">
        <v>13123</v>
      </c>
      <c r="I19" s="338">
        <f t="shared" si="0"/>
        <v>276.27457906511245</v>
      </c>
      <c r="J19" s="338">
        <f t="shared" si="1"/>
        <v>5.1451268048274708</v>
      </c>
    </row>
    <row r="20" spans="2:10" ht="22.5" customHeight="1" x14ac:dyDescent="0.15">
      <c r="B20" s="118" t="s">
        <v>97</v>
      </c>
      <c r="C20" s="336">
        <v>6383</v>
      </c>
      <c r="D20" s="339">
        <v>3335</v>
      </c>
      <c r="E20" s="339">
        <v>3048</v>
      </c>
      <c r="F20" s="336">
        <v>24456</v>
      </c>
      <c r="G20" s="339">
        <v>14012</v>
      </c>
      <c r="H20" s="339">
        <v>10444</v>
      </c>
      <c r="I20" s="338">
        <f t="shared" si="0"/>
        <v>283.14272285759046</v>
      </c>
      <c r="J20" s="338">
        <f t="shared" si="1"/>
        <v>3.9374541145558286</v>
      </c>
    </row>
    <row r="21" spans="2:10" ht="22.5" customHeight="1" x14ac:dyDescent="0.15">
      <c r="B21" s="118" t="s">
        <v>98</v>
      </c>
      <c r="C21" s="336">
        <v>3763</v>
      </c>
      <c r="D21" s="339">
        <v>1876</v>
      </c>
      <c r="E21" s="339">
        <v>1887</v>
      </c>
      <c r="F21" s="336">
        <v>15268</v>
      </c>
      <c r="G21" s="339">
        <v>8381</v>
      </c>
      <c r="H21" s="339">
        <v>6887</v>
      </c>
      <c r="I21" s="338">
        <f t="shared" si="0"/>
        <v>305.74010098325806</v>
      </c>
      <c r="J21" s="338">
        <f t="shared" si="1"/>
        <v>2.4581717951029765</v>
      </c>
    </row>
    <row r="22" spans="2:10" ht="22.5" customHeight="1" x14ac:dyDescent="0.15">
      <c r="B22" s="118" t="s">
        <v>99</v>
      </c>
      <c r="C22" s="336">
        <v>1798</v>
      </c>
      <c r="D22" s="339">
        <v>898</v>
      </c>
      <c r="E22" s="339">
        <v>900</v>
      </c>
      <c r="F22" s="336">
        <v>8184</v>
      </c>
      <c r="G22" s="339">
        <v>4213</v>
      </c>
      <c r="H22" s="339">
        <v>3971</v>
      </c>
      <c r="I22" s="338">
        <f t="shared" si="0"/>
        <v>355.17241379310349</v>
      </c>
      <c r="J22" s="338">
        <f t="shared" si="1"/>
        <v>1.3176367547237857</v>
      </c>
    </row>
    <row r="23" spans="2:10" ht="22.5" customHeight="1" x14ac:dyDescent="0.15">
      <c r="B23" s="118" t="s">
        <v>100</v>
      </c>
      <c r="C23" s="336">
        <v>1161</v>
      </c>
      <c r="D23" s="339">
        <v>609</v>
      </c>
      <c r="E23" s="339">
        <v>552</v>
      </c>
      <c r="F23" s="336">
        <v>6190</v>
      </c>
      <c r="G23" s="339">
        <v>3336</v>
      </c>
      <c r="H23" s="339">
        <v>2854</v>
      </c>
      <c r="I23" s="338">
        <f t="shared" si="0"/>
        <v>433.16106804478898</v>
      </c>
      <c r="J23" s="338">
        <f t="shared" si="1"/>
        <v>0.99659964708458371</v>
      </c>
    </row>
    <row r="24" spans="2:10" ht="22.5" customHeight="1" x14ac:dyDescent="0.15">
      <c r="B24" s="115"/>
    </row>
    <row r="25" spans="2:10" ht="22.5" customHeight="1" x14ac:dyDescent="0.15">
      <c r="B25" s="112" t="s">
        <v>101</v>
      </c>
      <c r="E25" s="113"/>
      <c r="H25" s="113"/>
      <c r="I25" s="113"/>
      <c r="J25" s="113"/>
    </row>
    <row r="26" spans="2:10" ht="22.5" customHeight="1" x14ac:dyDescent="0.15">
      <c r="B26" s="114"/>
      <c r="C26" s="528" t="s">
        <v>314</v>
      </c>
      <c r="D26" s="332"/>
      <c r="E26" s="194"/>
      <c r="F26" s="528" t="s">
        <v>380</v>
      </c>
      <c r="G26" s="332"/>
      <c r="H26" s="194"/>
      <c r="I26" s="194"/>
      <c r="J26" s="333"/>
    </row>
    <row r="27" spans="2:10" ht="22.5" customHeight="1" x14ac:dyDescent="0.15">
      <c r="B27" s="116"/>
      <c r="C27" s="529"/>
      <c r="D27" s="334"/>
      <c r="E27" s="334"/>
      <c r="F27" s="529"/>
      <c r="G27" s="334"/>
      <c r="H27" s="334"/>
      <c r="I27" s="531" t="s">
        <v>369</v>
      </c>
      <c r="J27" s="530" t="s">
        <v>6</v>
      </c>
    </row>
    <row r="28" spans="2:10" ht="22.5" customHeight="1" x14ac:dyDescent="0.15">
      <c r="B28" s="116"/>
      <c r="C28" s="526" t="s">
        <v>36</v>
      </c>
      <c r="D28" s="335" t="s">
        <v>86</v>
      </c>
      <c r="E28" s="335" t="s">
        <v>87</v>
      </c>
      <c r="F28" s="526" t="s">
        <v>36</v>
      </c>
      <c r="G28" s="335" t="s">
        <v>86</v>
      </c>
      <c r="H28" s="335" t="s">
        <v>87</v>
      </c>
      <c r="I28" s="532"/>
      <c r="J28" s="526"/>
    </row>
    <row r="29" spans="2:10" ht="22.5" customHeight="1" x14ac:dyDescent="0.15">
      <c r="B29" s="117"/>
      <c r="C29" s="527"/>
      <c r="D29" s="462" t="s">
        <v>452</v>
      </c>
      <c r="E29" s="462" t="s">
        <v>453</v>
      </c>
      <c r="F29" s="527"/>
      <c r="G29" s="462" t="s">
        <v>454</v>
      </c>
      <c r="H29" s="462" t="s">
        <v>455</v>
      </c>
      <c r="I29" s="533"/>
      <c r="J29" s="464" t="s">
        <v>451</v>
      </c>
    </row>
    <row r="30" spans="2:10" ht="22.5" customHeight="1" collapsed="1" x14ac:dyDescent="0.15">
      <c r="B30" s="118" t="s">
        <v>36</v>
      </c>
      <c r="C30" s="336">
        <v>199086</v>
      </c>
      <c r="D30" s="336">
        <v>126988</v>
      </c>
      <c r="E30" s="337">
        <v>72098</v>
      </c>
      <c r="F30" s="336">
        <v>627302</v>
      </c>
      <c r="G30" s="336">
        <v>389401</v>
      </c>
      <c r="H30" s="337">
        <v>237901</v>
      </c>
      <c r="I30" s="340">
        <f>SUM(F30-C30)/C30*100</f>
        <v>215.0909657133098</v>
      </c>
      <c r="J30" s="340">
        <f>SUM(F30)/$F$30*100</f>
        <v>100</v>
      </c>
    </row>
    <row r="31" spans="2:10" ht="22.5" customHeight="1" x14ac:dyDescent="0.15">
      <c r="B31" s="118" t="s">
        <v>127</v>
      </c>
      <c r="C31" s="336">
        <v>7668</v>
      </c>
      <c r="D31" s="341">
        <v>3851</v>
      </c>
      <c r="E31" s="341">
        <v>3817</v>
      </c>
      <c r="F31" s="336">
        <v>19965</v>
      </c>
      <c r="G31" s="341">
        <v>10104</v>
      </c>
      <c r="H31" s="341">
        <v>9861</v>
      </c>
      <c r="I31" s="340">
        <f>SUM(F31-C31)/C31*100</f>
        <v>160.3677621283255</v>
      </c>
      <c r="J31" s="340">
        <f>SUM(F31)/$F$30*100</f>
        <v>3.1826775620036281</v>
      </c>
    </row>
    <row r="32" spans="2:10" ht="22.5" customHeight="1" x14ac:dyDescent="0.15">
      <c r="B32" s="118" t="s">
        <v>128</v>
      </c>
      <c r="C32" s="336">
        <v>7034</v>
      </c>
      <c r="D32" s="341">
        <v>3534</v>
      </c>
      <c r="E32" s="341">
        <v>3500</v>
      </c>
      <c r="F32" s="336">
        <v>17398</v>
      </c>
      <c r="G32" s="341">
        <v>8842</v>
      </c>
      <c r="H32" s="341">
        <v>8556</v>
      </c>
      <c r="I32" s="340">
        <f t="shared" ref="I32:I45" si="2">SUM(F32-C32)/C32*100</f>
        <v>147.34148421950525</v>
      </c>
      <c r="J32" s="340">
        <f t="shared" ref="J32:J45" si="3">SUM(F32)/$F$30*100</f>
        <v>2.7734647745424055</v>
      </c>
    </row>
    <row r="33" spans="2:10" ht="22.5" customHeight="1" x14ac:dyDescent="0.15">
      <c r="B33" s="118" t="s">
        <v>88</v>
      </c>
      <c r="C33" s="336">
        <v>5359</v>
      </c>
      <c r="D33" s="341">
        <v>2773</v>
      </c>
      <c r="E33" s="341">
        <v>2586</v>
      </c>
      <c r="F33" s="336">
        <v>13724</v>
      </c>
      <c r="G33" s="341">
        <v>7168</v>
      </c>
      <c r="H33" s="341">
        <v>6556</v>
      </c>
      <c r="I33" s="340">
        <f t="shared" si="2"/>
        <v>156.09255458107856</v>
      </c>
      <c r="J33" s="340">
        <f>SUM(F33)/$F$30*100</f>
        <v>2.1877819614794789</v>
      </c>
    </row>
    <row r="34" spans="2:10" ht="22.5" customHeight="1" x14ac:dyDescent="0.15">
      <c r="B34" s="118" t="s">
        <v>89</v>
      </c>
      <c r="C34" s="336">
        <v>7032</v>
      </c>
      <c r="D34" s="341">
        <v>3223</v>
      </c>
      <c r="E34" s="341">
        <v>3809</v>
      </c>
      <c r="F34" s="336">
        <v>17878</v>
      </c>
      <c r="G34" s="341">
        <v>8088</v>
      </c>
      <c r="H34" s="341">
        <v>9790</v>
      </c>
      <c r="I34" s="340">
        <f>SUM(F34-C34)/C34*100</f>
        <v>154.23777019340159</v>
      </c>
      <c r="J34" s="340">
        <f t="shared" si="3"/>
        <v>2.8499829428249872</v>
      </c>
    </row>
    <row r="35" spans="2:10" ht="22.5" customHeight="1" x14ac:dyDescent="0.15">
      <c r="B35" s="118" t="s">
        <v>90</v>
      </c>
      <c r="C35" s="336">
        <v>14347</v>
      </c>
      <c r="D35" s="341">
        <v>6820</v>
      </c>
      <c r="E35" s="341">
        <v>7527</v>
      </c>
      <c r="F35" s="336">
        <v>44484</v>
      </c>
      <c r="G35" s="341">
        <v>18991</v>
      </c>
      <c r="H35" s="341">
        <v>25493</v>
      </c>
      <c r="I35" s="340">
        <f t="shared" si="2"/>
        <v>210.05785181571062</v>
      </c>
      <c r="J35" s="340">
        <f t="shared" si="3"/>
        <v>7.0913212455882491</v>
      </c>
    </row>
    <row r="36" spans="2:10" ht="22.5" customHeight="1" x14ac:dyDescent="0.15">
      <c r="B36" s="118" t="s">
        <v>91</v>
      </c>
      <c r="C36" s="336">
        <v>16690</v>
      </c>
      <c r="D36" s="341">
        <v>9212</v>
      </c>
      <c r="E36" s="341">
        <v>7478</v>
      </c>
      <c r="F36" s="336">
        <v>48018</v>
      </c>
      <c r="G36" s="341">
        <v>23659</v>
      </c>
      <c r="H36" s="341">
        <v>24359</v>
      </c>
      <c r="I36" s="340">
        <f t="shared" si="2"/>
        <v>187.7052127022169</v>
      </c>
      <c r="J36" s="340">
        <f t="shared" si="3"/>
        <v>7.6546862595687566</v>
      </c>
    </row>
    <row r="37" spans="2:10" ht="22.5" customHeight="1" x14ac:dyDescent="0.15">
      <c r="B37" s="118" t="s">
        <v>92</v>
      </c>
      <c r="C37" s="336">
        <v>20726</v>
      </c>
      <c r="D37" s="341">
        <v>12620</v>
      </c>
      <c r="E37" s="341">
        <v>8106</v>
      </c>
      <c r="F37" s="336">
        <v>55734</v>
      </c>
      <c r="G37" s="341">
        <v>31434</v>
      </c>
      <c r="H37" s="341">
        <v>24300</v>
      </c>
      <c r="I37" s="340">
        <f t="shared" si="2"/>
        <v>168.90861719579274</v>
      </c>
      <c r="J37" s="340">
        <f t="shared" si="3"/>
        <v>8.8847158147112548</v>
      </c>
    </row>
    <row r="38" spans="2:10" ht="22.5" customHeight="1" x14ac:dyDescent="0.15">
      <c r="B38" s="118" t="s">
        <v>93</v>
      </c>
      <c r="C38" s="336">
        <v>22302</v>
      </c>
      <c r="D38" s="341">
        <v>14886</v>
      </c>
      <c r="E38" s="341">
        <v>7416</v>
      </c>
      <c r="F38" s="336">
        <v>60195</v>
      </c>
      <c r="G38" s="341">
        <v>38443</v>
      </c>
      <c r="H38" s="341">
        <v>21752</v>
      </c>
      <c r="I38" s="340">
        <f t="shared" si="2"/>
        <v>169.90852838310465</v>
      </c>
      <c r="J38" s="340">
        <f t="shared" si="3"/>
        <v>9.5958565411874996</v>
      </c>
    </row>
    <row r="39" spans="2:10" ht="22.5" customHeight="1" x14ac:dyDescent="0.15">
      <c r="B39" s="118" t="s">
        <v>94</v>
      </c>
      <c r="C39" s="336">
        <v>21347</v>
      </c>
      <c r="D39" s="341">
        <v>14952</v>
      </c>
      <c r="E39" s="341">
        <v>6395</v>
      </c>
      <c r="F39" s="336">
        <v>62248</v>
      </c>
      <c r="G39" s="341">
        <v>42598</v>
      </c>
      <c r="H39" s="341">
        <v>19650</v>
      </c>
      <c r="I39" s="340">
        <f t="shared" si="2"/>
        <v>191.60069330585094</v>
      </c>
      <c r="J39" s="340">
        <f t="shared" si="3"/>
        <v>9.9231311234461224</v>
      </c>
    </row>
    <row r="40" spans="2:10" ht="22.5" customHeight="1" x14ac:dyDescent="0.15">
      <c r="B40" s="118" t="s">
        <v>95</v>
      </c>
      <c r="C40" s="336">
        <v>22343</v>
      </c>
      <c r="D40" s="341">
        <v>16259</v>
      </c>
      <c r="E40" s="341">
        <v>6084</v>
      </c>
      <c r="F40" s="336">
        <v>69501</v>
      </c>
      <c r="G40" s="341">
        <v>48898</v>
      </c>
      <c r="H40" s="341">
        <v>20603</v>
      </c>
      <c r="I40" s="340">
        <f t="shared" si="2"/>
        <v>211.06386787808259</v>
      </c>
      <c r="J40" s="340">
        <f t="shared" si="3"/>
        <v>11.079352528766048</v>
      </c>
    </row>
    <row r="41" spans="2:10" ht="22.5" customHeight="1" x14ac:dyDescent="0.15">
      <c r="B41" s="118" t="s">
        <v>96</v>
      </c>
      <c r="C41" s="336">
        <v>21273</v>
      </c>
      <c r="D41" s="341">
        <v>15688</v>
      </c>
      <c r="E41" s="341">
        <v>5585</v>
      </c>
      <c r="F41" s="336">
        <v>70338</v>
      </c>
      <c r="G41" s="341">
        <v>49610</v>
      </c>
      <c r="H41" s="341">
        <v>20728</v>
      </c>
      <c r="I41" s="340">
        <f t="shared" si="2"/>
        <v>230.64447891693698</v>
      </c>
      <c r="J41" s="340">
        <f t="shared" si="3"/>
        <v>11.212781084708801</v>
      </c>
    </row>
    <row r="42" spans="2:10" ht="22.5" customHeight="1" x14ac:dyDescent="0.15">
      <c r="B42" s="118" t="s">
        <v>97</v>
      </c>
      <c r="C42" s="336">
        <v>15631</v>
      </c>
      <c r="D42" s="341">
        <v>11335</v>
      </c>
      <c r="E42" s="341">
        <v>4296</v>
      </c>
      <c r="F42" s="336">
        <v>58465</v>
      </c>
      <c r="G42" s="341">
        <v>41159</v>
      </c>
      <c r="H42" s="341">
        <v>17306</v>
      </c>
      <c r="I42" s="340">
        <f t="shared" si="2"/>
        <v>274.03237156931738</v>
      </c>
      <c r="J42" s="340">
        <f t="shared" si="3"/>
        <v>9.3200723096690261</v>
      </c>
    </row>
    <row r="43" spans="2:10" ht="22.5" customHeight="1" x14ac:dyDescent="0.15">
      <c r="B43" s="118" t="s">
        <v>98</v>
      </c>
      <c r="C43" s="336">
        <v>9366</v>
      </c>
      <c r="D43" s="341">
        <v>6586</v>
      </c>
      <c r="E43" s="341">
        <v>2780</v>
      </c>
      <c r="F43" s="336">
        <v>40371</v>
      </c>
      <c r="G43" s="341">
        <v>27869</v>
      </c>
      <c r="H43" s="341">
        <v>12502</v>
      </c>
      <c r="I43" s="340">
        <f t="shared" si="2"/>
        <v>331.03779628443306</v>
      </c>
      <c r="J43" s="340">
        <f t="shared" si="3"/>
        <v>6.4356561911168786</v>
      </c>
    </row>
    <row r="44" spans="2:10" ht="22.5" customHeight="1" x14ac:dyDescent="0.15">
      <c r="B44" s="118" t="s">
        <v>99</v>
      </c>
      <c r="C44" s="336">
        <v>4221</v>
      </c>
      <c r="D44" s="341">
        <v>2843</v>
      </c>
      <c r="E44" s="341">
        <v>1378</v>
      </c>
      <c r="F44" s="336">
        <v>22693</v>
      </c>
      <c r="G44" s="341">
        <v>15301</v>
      </c>
      <c r="H44" s="341">
        <v>7392</v>
      </c>
      <c r="I44" s="340">
        <f t="shared" si="2"/>
        <v>437.62141672589439</v>
      </c>
      <c r="J44" s="340">
        <f t="shared" si="3"/>
        <v>3.6175558184096337</v>
      </c>
    </row>
    <row r="45" spans="2:10" ht="22.5" customHeight="1" x14ac:dyDescent="0.15">
      <c r="B45" s="118" t="s">
        <v>100</v>
      </c>
      <c r="C45" s="336">
        <v>3747</v>
      </c>
      <c r="D45" s="341">
        <v>2406</v>
      </c>
      <c r="E45" s="341">
        <v>1341</v>
      </c>
      <c r="F45" s="336">
        <v>26290</v>
      </c>
      <c r="G45" s="341">
        <v>17237</v>
      </c>
      <c r="H45" s="341">
        <v>9053</v>
      </c>
      <c r="I45" s="340">
        <f t="shared" si="2"/>
        <v>601.6279690419002</v>
      </c>
      <c r="J45" s="340">
        <f t="shared" si="3"/>
        <v>4.1909638419772293</v>
      </c>
    </row>
  </sheetData>
  <mergeCells count="13">
    <mergeCell ref="C28:C29"/>
    <mergeCell ref="C26:C27"/>
    <mergeCell ref="F28:F29"/>
    <mergeCell ref="F26:F27"/>
    <mergeCell ref="B1:J1"/>
    <mergeCell ref="C6:C7"/>
    <mergeCell ref="C4:C5"/>
    <mergeCell ref="F6:F7"/>
    <mergeCell ref="F4:F5"/>
    <mergeCell ref="J5:J6"/>
    <mergeCell ref="J27:J28"/>
    <mergeCell ref="I27:I29"/>
    <mergeCell ref="I5:I7"/>
  </mergeCells>
  <phoneticPr fontId="8"/>
  <pageMargins left="0.59055118110236227" right="0.35433070866141736" top="0.59055118110236227" bottom="0.35433070866141736" header="0.51181102362204722"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pageSetUpPr fitToPage="1"/>
  </sheetPr>
  <dimension ref="A1:O51"/>
  <sheetViews>
    <sheetView view="pageBreakPreview" zoomScaleNormal="100" zoomScaleSheetLayoutView="100" workbookViewId="0">
      <selection activeCell="O12" sqref="O12"/>
    </sheetView>
  </sheetViews>
  <sheetFormatPr defaultColWidth="9" defaultRowHeight="16.899999999999999" customHeight="1" x14ac:dyDescent="0.15"/>
  <cols>
    <col min="1" max="1" width="3.75" style="24" customWidth="1"/>
    <col min="2" max="2" width="11.375" style="24" customWidth="1"/>
    <col min="3" max="4" width="9.625" style="24" customWidth="1"/>
    <col min="5" max="5" width="6.5" style="101" customWidth="1"/>
    <col min="6" max="6" width="9.625" style="24" customWidth="1"/>
    <col min="7" max="7" width="6.125" style="101" customWidth="1"/>
    <col min="8" max="9" width="9.625" style="24" customWidth="1"/>
    <col min="10" max="10" width="7.875" style="24" bestFit="1" customWidth="1"/>
    <col min="11" max="11" width="9.625" style="24" customWidth="1"/>
    <col min="12" max="12" width="7.875" style="24" bestFit="1" customWidth="1"/>
    <col min="13" max="13" width="6" style="24" bestFit="1" customWidth="1"/>
    <col min="14" max="14" width="1.75" style="24" customWidth="1"/>
    <col min="15" max="15" width="9.375" style="119" bestFit="1" customWidth="1"/>
    <col min="16" max="16384" width="9" style="24"/>
  </cols>
  <sheetData>
    <row r="1" spans="1:15" ht="16.899999999999999" customHeight="1" x14ac:dyDescent="0.15">
      <c r="A1" s="101"/>
      <c r="B1" s="476" t="s">
        <v>215</v>
      </c>
      <c r="C1" s="476"/>
      <c r="D1" s="476"/>
      <c r="E1" s="476"/>
      <c r="F1" s="476"/>
      <c r="G1" s="476"/>
      <c r="H1" s="476"/>
      <c r="I1" s="476"/>
      <c r="J1" s="476"/>
      <c r="K1" s="476"/>
      <c r="L1" s="476"/>
      <c r="M1" s="476"/>
    </row>
    <row r="2" spans="1:15" ht="16.899999999999999" customHeight="1" x14ac:dyDescent="0.15">
      <c r="A2" s="101"/>
    </row>
    <row r="3" spans="1:15" ht="16.899999999999999" customHeight="1" x14ac:dyDescent="0.15">
      <c r="B3" s="76" t="s">
        <v>102</v>
      </c>
      <c r="C3" s="102"/>
      <c r="H3" s="102"/>
      <c r="I3" s="102"/>
      <c r="K3" s="102"/>
    </row>
    <row r="4" spans="1:15" s="102" customFormat="1" ht="16.899999999999999" customHeight="1" x14ac:dyDescent="0.15">
      <c r="B4" s="107"/>
      <c r="C4" s="63"/>
      <c r="D4" s="63"/>
      <c r="E4" s="188"/>
      <c r="F4" s="63"/>
      <c r="G4" s="188"/>
      <c r="H4" s="63"/>
      <c r="I4" s="63"/>
      <c r="J4" s="188"/>
      <c r="K4" s="63"/>
      <c r="L4" s="84"/>
      <c r="M4" s="83"/>
      <c r="O4" s="120"/>
    </row>
    <row r="5" spans="1:15" s="102" customFormat="1" ht="16.899999999999999" customHeight="1" x14ac:dyDescent="0.15">
      <c r="B5" s="121"/>
      <c r="C5" s="187" t="s">
        <v>9</v>
      </c>
      <c r="D5" s="447" t="s">
        <v>296</v>
      </c>
      <c r="E5" s="163" t="s">
        <v>0</v>
      </c>
      <c r="F5" s="187" t="s">
        <v>338</v>
      </c>
      <c r="G5" s="163" t="s">
        <v>0</v>
      </c>
      <c r="H5" s="196" t="s">
        <v>319</v>
      </c>
      <c r="I5" s="187" t="s">
        <v>296</v>
      </c>
      <c r="J5" s="163" t="s">
        <v>0</v>
      </c>
      <c r="K5" s="196" t="s">
        <v>382</v>
      </c>
      <c r="L5" s="478" t="s">
        <v>369</v>
      </c>
      <c r="M5" s="534" t="s">
        <v>6</v>
      </c>
      <c r="O5" s="120"/>
    </row>
    <row r="6" spans="1:15" s="102" customFormat="1" ht="16.899999999999999" customHeight="1" x14ac:dyDescent="0.15">
      <c r="B6" s="121"/>
      <c r="C6" s="187" t="s">
        <v>316</v>
      </c>
      <c r="D6" s="447" t="s">
        <v>318</v>
      </c>
      <c r="E6" s="183" t="s">
        <v>2</v>
      </c>
      <c r="F6" s="187" t="s">
        <v>337</v>
      </c>
      <c r="G6" s="183" t="s">
        <v>2</v>
      </c>
      <c r="H6" s="187" t="s">
        <v>210</v>
      </c>
      <c r="I6" s="187" t="s">
        <v>402</v>
      </c>
      <c r="J6" s="183" t="s">
        <v>2</v>
      </c>
      <c r="K6" s="187" t="s">
        <v>210</v>
      </c>
      <c r="L6" s="479"/>
      <c r="M6" s="535"/>
      <c r="O6" s="120"/>
    </row>
    <row r="7" spans="1:15" s="102" customFormat="1" ht="16.899999999999999" customHeight="1" x14ac:dyDescent="0.15">
      <c r="B7" s="122"/>
      <c r="C7" s="64"/>
      <c r="D7" s="64"/>
      <c r="E7" s="191" t="s">
        <v>4</v>
      </c>
      <c r="F7" s="64"/>
      <c r="G7" s="191" t="s">
        <v>4</v>
      </c>
      <c r="H7" s="190"/>
      <c r="I7" s="64"/>
      <c r="J7" s="191" t="s">
        <v>4</v>
      </c>
      <c r="K7" s="190"/>
      <c r="L7" s="536"/>
      <c r="M7" s="86" t="s">
        <v>4</v>
      </c>
      <c r="O7" s="120"/>
    </row>
    <row r="8" spans="1:15" ht="18.75" customHeight="1" x14ac:dyDescent="0.15">
      <c r="B8" s="123" t="s">
        <v>36</v>
      </c>
      <c r="C8" s="200">
        <v>27252517</v>
      </c>
      <c r="D8" s="200">
        <v>28083240</v>
      </c>
      <c r="E8" s="201">
        <v>3.0482432136451836</v>
      </c>
      <c r="F8" s="200">
        <v>4120279</v>
      </c>
      <c r="G8" s="201">
        <v>-85.328334622358398</v>
      </c>
      <c r="H8" s="200">
        <v>88302</v>
      </c>
      <c r="I8" s="329">
        <v>223728</v>
      </c>
      <c r="J8" s="201">
        <v>-94.570076443852471</v>
      </c>
      <c r="K8" s="200">
        <v>137870</v>
      </c>
      <c r="L8" s="110">
        <f>(K8/H8-1)*100</f>
        <v>56.134628887227933</v>
      </c>
      <c r="M8" s="124">
        <f>SUM(K8)/$K$8*100</f>
        <v>100</v>
      </c>
      <c r="N8" s="102"/>
      <c r="O8" s="120"/>
    </row>
    <row r="9" spans="1:15" ht="18.75" customHeight="1" x14ac:dyDescent="0.15">
      <c r="B9" s="123" t="s">
        <v>103</v>
      </c>
      <c r="C9" s="200">
        <v>17925849</v>
      </c>
      <c r="D9" s="200">
        <v>17358781</v>
      </c>
      <c r="E9" s="201">
        <v>-3.1634094429781259</v>
      </c>
      <c r="F9" s="200">
        <v>2066068</v>
      </c>
      <c r="G9" s="201">
        <v>-88.097850880197171</v>
      </c>
      <c r="H9" s="200">
        <v>792</v>
      </c>
      <c r="I9" s="330">
        <v>3330</v>
      </c>
      <c r="J9" s="201">
        <v>-99.83882427877495</v>
      </c>
      <c r="K9" s="200">
        <v>19606</v>
      </c>
      <c r="L9" s="110">
        <f t="shared" ref="L9:L23" si="0">(K9/H9-1)*100</f>
        <v>2375.5050505050503</v>
      </c>
      <c r="M9" s="124">
        <f>SUM(K9)/$K$8*100</f>
        <v>14.220642634365706</v>
      </c>
      <c r="N9" s="102"/>
      <c r="O9" s="120"/>
    </row>
    <row r="10" spans="1:15" ht="18.75" customHeight="1" x14ac:dyDescent="0.15">
      <c r="B10" s="123" t="s">
        <v>104</v>
      </c>
      <c r="C10" s="200">
        <v>6709432</v>
      </c>
      <c r="D10" s="200">
        <v>7719139</v>
      </c>
      <c r="E10" s="201">
        <v>15.049068237072824</v>
      </c>
      <c r="F10" s="200">
        <v>1263858</v>
      </c>
      <c r="G10" s="201">
        <v>-83.626956322460316</v>
      </c>
      <c r="H10" s="200">
        <v>1463</v>
      </c>
      <c r="I10" s="330">
        <v>11299</v>
      </c>
      <c r="J10" s="201">
        <v>-99.10599133763445</v>
      </c>
      <c r="K10" s="200">
        <v>18868</v>
      </c>
      <c r="L10" s="110">
        <f t="shared" si="0"/>
        <v>1189.6787423103212</v>
      </c>
      <c r="M10" s="124">
        <f>SUM(K10)/$K$8*100</f>
        <v>13.685355769928192</v>
      </c>
    </row>
    <row r="11" spans="1:15" ht="18.75" customHeight="1" x14ac:dyDescent="0.15">
      <c r="B11" s="123" t="s">
        <v>105</v>
      </c>
      <c r="C11" s="200">
        <v>1473680</v>
      </c>
      <c r="D11" s="200">
        <v>1700766</v>
      </c>
      <c r="E11" s="201">
        <v>15.409451169860485</v>
      </c>
      <c r="F11" s="200">
        <v>348199</v>
      </c>
      <c r="G11" s="201">
        <v>-79.52693080647191</v>
      </c>
      <c r="H11" s="200">
        <v>504</v>
      </c>
      <c r="I11" s="330">
        <v>15272</v>
      </c>
      <c r="J11" s="201">
        <v>-95.614002337743642</v>
      </c>
      <c r="K11" s="200">
        <v>9665</v>
      </c>
      <c r="L11" s="110">
        <f t="shared" si="0"/>
        <v>1817.6587301587301</v>
      </c>
      <c r="M11" s="124">
        <f>SUM(K11)/$K$8*100</f>
        <v>7.0102270254587653</v>
      </c>
      <c r="N11" s="125"/>
    </row>
    <row r="12" spans="1:15" ht="18.75" customHeight="1" x14ac:dyDescent="0.15">
      <c r="B12" s="123" t="s">
        <v>106</v>
      </c>
      <c r="C12" s="200">
        <v>355552</v>
      </c>
      <c r="D12" s="200">
        <v>419719</v>
      </c>
      <c r="E12" s="201">
        <v>18.047149221492216</v>
      </c>
      <c r="F12" s="200">
        <v>87886</v>
      </c>
      <c r="G12" s="201">
        <v>-79.060752551111577</v>
      </c>
      <c r="H12" s="200">
        <v>397</v>
      </c>
      <c r="I12" s="330">
        <v>15305</v>
      </c>
      <c r="J12" s="201">
        <v>-82.585394715881932</v>
      </c>
      <c r="K12" s="200">
        <v>4686</v>
      </c>
      <c r="L12" s="110">
        <f t="shared" si="0"/>
        <v>1080.352644836272</v>
      </c>
      <c r="M12" s="124">
        <f t="shared" ref="M12:M23" si="1">SUM(K12)/$K$8*100</f>
        <v>3.3988539928918544</v>
      </c>
      <c r="N12" s="125"/>
    </row>
    <row r="13" spans="1:15" ht="18.75" customHeight="1" x14ac:dyDescent="0.15">
      <c r="B13" s="123" t="s">
        <v>107</v>
      </c>
      <c r="C13" s="200">
        <v>270122</v>
      </c>
      <c r="D13" s="200">
        <v>318260</v>
      </c>
      <c r="E13" s="201">
        <v>17.820836510909885</v>
      </c>
      <c r="F13" s="200">
        <v>75510</v>
      </c>
      <c r="G13" s="201">
        <v>-76.274115503047824</v>
      </c>
      <c r="H13" s="200">
        <v>1243</v>
      </c>
      <c r="I13" s="330">
        <v>16946</v>
      </c>
      <c r="J13" s="201">
        <v>-77.557939345782017</v>
      </c>
      <c r="K13" s="200">
        <v>5669</v>
      </c>
      <c r="L13" s="110">
        <f t="shared" si="0"/>
        <v>356.07401448109408</v>
      </c>
      <c r="M13" s="124">
        <f>SUM(K13)/$K$8*100</f>
        <v>4.1118444911873508</v>
      </c>
      <c r="N13" s="125"/>
    </row>
    <row r="14" spans="1:15" ht="18.75" customHeight="1" x14ac:dyDescent="0.15">
      <c r="B14" s="123" t="s">
        <v>108</v>
      </c>
      <c r="C14" s="200">
        <v>138863</v>
      </c>
      <c r="D14" s="200">
        <v>148716</v>
      </c>
      <c r="E14" s="201">
        <v>7.0954825979562592</v>
      </c>
      <c r="F14" s="200">
        <v>38441</v>
      </c>
      <c r="G14" s="201">
        <v>-74.151402673552269</v>
      </c>
      <c r="H14" s="200">
        <v>1945</v>
      </c>
      <c r="I14" s="330">
        <v>8411</v>
      </c>
      <c r="J14" s="201">
        <v>-78.119715928305709</v>
      </c>
      <c r="K14" s="200">
        <v>4734</v>
      </c>
      <c r="L14" s="110">
        <f t="shared" si="0"/>
        <v>143.39331619537273</v>
      </c>
      <c r="M14" s="124">
        <f t="shared" si="1"/>
        <v>3.4336693987089286</v>
      </c>
      <c r="N14" s="126"/>
    </row>
    <row r="15" spans="1:15" ht="18.75" customHeight="1" x14ac:dyDescent="0.15">
      <c r="B15" s="123" t="s">
        <v>109</v>
      </c>
      <c r="C15" s="200">
        <v>147690</v>
      </c>
      <c r="D15" s="200">
        <v>159269</v>
      </c>
      <c r="E15" s="201">
        <v>7.8400704177669436</v>
      </c>
      <c r="F15" s="200">
        <v>40701</v>
      </c>
      <c r="G15" s="201">
        <v>-74.445121147241451</v>
      </c>
      <c r="H15" s="200">
        <v>2967</v>
      </c>
      <c r="I15" s="330">
        <v>5109</v>
      </c>
      <c r="J15" s="201">
        <v>-87.447482862828934</v>
      </c>
      <c r="K15" s="200">
        <v>3229</v>
      </c>
      <c r="L15" s="110">
        <f t="shared" si="0"/>
        <v>8.8304684866868932</v>
      </c>
      <c r="M15" s="124">
        <f t="shared" si="1"/>
        <v>2.3420613621527528</v>
      </c>
      <c r="N15" s="125"/>
    </row>
    <row r="16" spans="1:15" ht="18.75" customHeight="1" x14ac:dyDescent="0.15">
      <c r="B16" s="123" t="s">
        <v>110</v>
      </c>
      <c r="C16" s="200">
        <v>52501</v>
      </c>
      <c r="D16" s="200">
        <v>56114</v>
      </c>
      <c r="E16" s="201">
        <v>6.8817736805013237</v>
      </c>
      <c r="F16" s="200">
        <v>31705</v>
      </c>
      <c r="G16" s="201">
        <v>-43.498948568984567</v>
      </c>
      <c r="H16" s="200">
        <v>2861</v>
      </c>
      <c r="I16" s="330">
        <v>3955</v>
      </c>
      <c r="J16" s="201">
        <v>-87.525626872733014</v>
      </c>
      <c r="K16" s="200">
        <v>1202</v>
      </c>
      <c r="L16" s="110">
        <f t="shared" si="0"/>
        <v>-57.986717930793432</v>
      </c>
      <c r="M16" s="124">
        <f t="shared" si="1"/>
        <v>0.87183578733589606</v>
      </c>
      <c r="N16" s="126"/>
    </row>
    <row r="17" spans="2:15" ht="18.75" customHeight="1" x14ac:dyDescent="0.15">
      <c r="B17" s="123" t="s">
        <v>111</v>
      </c>
      <c r="C17" s="200">
        <v>51650</v>
      </c>
      <c r="D17" s="200">
        <v>57138</v>
      </c>
      <c r="E17" s="201">
        <v>10.625363020329139</v>
      </c>
      <c r="F17" s="200">
        <v>53376</v>
      </c>
      <c r="G17" s="201">
        <v>-6.5840596450698312</v>
      </c>
      <c r="H17" s="200">
        <v>3735</v>
      </c>
      <c r="I17" s="330">
        <v>9200</v>
      </c>
      <c r="J17" s="201">
        <v>-82.76378896882494</v>
      </c>
      <c r="K17" s="200">
        <v>864</v>
      </c>
      <c r="L17" s="110">
        <f t="shared" si="0"/>
        <v>-76.867469879518069</v>
      </c>
      <c r="M17" s="124">
        <f t="shared" si="1"/>
        <v>0.62667730470733307</v>
      </c>
      <c r="N17" s="125"/>
    </row>
    <row r="18" spans="2:15" ht="18.75" customHeight="1" x14ac:dyDescent="0.15">
      <c r="B18" s="123" t="s">
        <v>112</v>
      </c>
      <c r="C18" s="200">
        <v>25305</v>
      </c>
      <c r="D18" s="200">
        <v>28206</v>
      </c>
      <c r="E18" s="201">
        <v>11.464137522228809</v>
      </c>
      <c r="F18" s="200">
        <v>30021</v>
      </c>
      <c r="G18" s="201">
        <v>6.4348011061476278</v>
      </c>
      <c r="H18" s="200">
        <v>17950</v>
      </c>
      <c r="I18" s="330">
        <v>27137</v>
      </c>
      <c r="J18" s="201">
        <v>-9.6066087072382622</v>
      </c>
      <c r="K18" s="200">
        <v>6105</v>
      </c>
      <c r="L18" s="110">
        <f t="shared" si="0"/>
        <v>-65.988857938718667</v>
      </c>
      <c r="M18" s="124">
        <f t="shared" si="1"/>
        <v>4.4280844273591065</v>
      </c>
      <c r="N18" s="125"/>
    </row>
    <row r="19" spans="2:15" ht="18.75" customHeight="1" x14ac:dyDescent="0.15">
      <c r="B19" s="123" t="s">
        <v>113</v>
      </c>
      <c r="C19" s="200">
        <v>62676</v>
      </c>
      <c r="D19" s="200">
        <v>70977</v>
      </c>
      <c r="E19" s="201">
        <v>13.244304039823856</v>
      </c>
      <c r="F19" s="200">
        <v>35509</v>
      </c>
      <c r="G19" s="201">
        <v>-49.971117404229538</v>
      </c>
      <c r="H19" s="200">
        <v>18076</v>
      </c>
      <c r="I19" s="330">
        <v>37570</v>
      </c>
      <c r="J19" s="201">
        <v>5.8041623250443486</v>
      </c>
      <c r="K19" s="200">
        <v>19876</v>
      </c>
      <c r="L19" s="110">
        <f t="shared" si="0"/>
        <v>9.9579552998450893</v>
      </c>
      <c r="M19" s="124">
        <f t="shared" si="1"/>
        <v>14.416479292086748</v>
      </c>
      <c r="N19" s="126"/>
    </row>
    <row r="20" spans="2:15" ht="18.75" customHeight="1" x14ac:dyDescent="0.15">
      <c r="B20" s="123" t="s">
        <v>114</v>
      </c>
      <c r="C20" s="200">
        <v>28136</v>
      </c>
      <c r="D20" s="200">
        <v>33657</v>
      </c>
      <c r="E20" s="201">
        <v>19.622547625817457</v>
      </c>
      <c r="F20" s="200">
        <v>37304</v>
      </c>
      <c r="G20" s="201">
        <v>10.835784532192411</v>
      </c>
      <c r="H20" s="200">
        <v>27994</v>
      </c>
      <c r="I20" s="330">
        <v>54177</v>
      </c>
      <c r="J20" s="201">
        <v>45.231074415612269</v>
      </c>
      <c r="K20" s="200">
        <v>32232</v>
      </c>
      <c r="L20" s="110">
        <f t="shared" si="0"/>
        <v>15.138958348217479</v>
      </c>
      <c r="M20" s="124">
        <f t="shared" si="1"/>
        <v>23.378545006165226</v>
      </c>
      <c r="N20" s="125"/>
    </row>
    <row r="21" spans="2:15" ht="18.75" customHeight="1" x14ac:dyDescent="0.15">
      <c r="B21" s="123" t="s">
        <v>115</v>
      </c>
      <c r="C21" s="200">
        <v>8007</v>
      </c>
      <c r="D21" s="200">
        <v>9108</v>
      </c>
      <c r="E21" s="201">
        <v>13.750468340202323</v>
      </c>
      <c r="F21" s="200">
        <v>9034</v>
      </c>
      <c r="G21" s="201">
        <v>-0.81247255160298637</v>
      </c>
      <c r="H21" s="200">
        <v>7008</v>
      </c>
      <c r="I21" s="330">
        <v>13137</v>
      </c>
      <c r="J21" s="201">
        <v>45.417312375470445</v>
      </c>
      <c r="K21" s="200">
        <v>9565</v>
      </c>
      <c r="L21" s="110">
        <f t="shared" si="0"/>
        <v>36.486872146118721</v>
      </c>
      <c r="M21" s="124">
        <f t="shared" si="1"/>
        <v>6.9376949300065283</v>
      </c>
      <c r="N21" s="125"/>
    </row>
    <row r="22" spans="2:15" ht="18.75" customHeight="1" x14ac:dyDescent="0.15">
      <c r="B22" s="127" t="s">
        <v>116</v>
      </c>
      <c r="C22" s="200">
        <v>1714</v>
      </c>
      <c r="D22" s="200">
        <v>1968</v>
      </c>
      <c r="E22" s="201">
        <v>14.819136522753793</v>
      </c>
      <c r="F22" s="200">
        <v>1566</v>
      </c>
      <c r="G22" s="201">
        <v>-20.426829268292682</v>
      </c>
      <c r="H22" s="200">
        <v>752</v>
      </c>
      <c r="I22" s="330">
        <v>1636</v>
      </c>
      <c r="J22" s="201">
        <v>4.469987228607919</v>
      </c>
      <c r="K22" s="200">
        <v>888</v>
      </c>
      <c r="L22" s="110">
        <f t="shared" si="0"/>
        <v>18.085106382978733</v>
      </c>
      <c r="M22" s="124">
        <f t="shared" si="1"/>
        <v>0.64408500761587006</v>
      </c>
      <c r="N22" s="125"/>
    </row>
    <row r="23" spans="2:15" ht="18.75" customHeight="1" x14ac:dyDescent="0.15">
      <c r="B23" s="123" t="s">
        <v>84</v>
      </c>
      <c r="C23" s="200">
        <v>1340</v>
      </c>
      <c r="D23" s="200">
        <v>1422</v>
      </c>
      <c r="E23" s="201">
        <v>6.1194029850746272</v>
      </c>
      <c r="F23" s="200">
        <v>1101</v>
      </c>
      <c r="G23" s="201">
        <v>-22.573839662447256</v>
      </c>
      <c r="H23" s="200">
        <v>615</v>
      </c>
      <c r="I23" s="330">
        <v>1244</v>
      </c>
      <c r="J23" s="201">
        <v>12.988192552225254</v>
      </c>
      <c r="K23" s="200">
        <v>681</v>
      </c>
      <c r="L23" s="110">
        <f t="shared" si="0"/>
        <v>10.73170731707318</v>
      </c>
      <c r="M23" s="124">
        <f t="shared" si="1"/>
        <v>0.49394357002973815</v>
      </c>
      <c r="N23" s="126"/>
    </row>
    <row r="24" spans="2:15" ht="16.899999999999999" customHeight="1" x14ac:dyDescent="0.15">
      <c r="B24" s="24" t="s">
        <v>363</v>
      </c>
      <c r="E24" s="111"/>
      <c r="G24" s="111"/>
      <c r="J24" s="111"/>
      <c r="L24" s="111"/>
      <c r="M24" s="101"/>
      <c r="N24" s="125"/>
    </row>
    <row r="25" spans="2:15" ht="16.899999999999999" customHeight="1" x14ac:dyDescent="0.15">
      <c r="E25" s="111"/>
      <c r="G25" s="111"/>
      <c r="J25" s="111"/>
      <c r="L25" s="111"/>
      <c r="M25" s="101"/>
      <c r="N25" s="125"/>
    </row>
    <row r="26" spans="2:15" ht="16.899999999999999" customHeight="1" x14ac:dyDescent="0.15">
      <c r="B26" s="76" t="s">
        <v>117</v>
      </c>
      <c r="C26" s="102"/>
      <c r="D26" s="102"/>
      <c r="E26" s="128"/>
      <c r="F26" s="102"/>
      <c r="G26" s="128"/>
      <c r="H26" s="102"/>
      <c r="I26" s="102"/>
      <c r="J26" s="128"/>
      <c r="K26" s="102"/>
      <c r="L26" s="128"/>
      <c r="M26" s="101"/>
    </row>
    <row r="27" spans="2:15" ht="16.899999999999999" customHeight="1" x14ac:dyDescent="0.15">
      <c r="B27" s="107"/>
      <c r="C27" s="82"/>
      <c r="D27" s="82"/>
      <c r="E27" s="111"/>
      <c r="F27" s="82"/>
      <c r="G27" s="111"/>
      <c r="H27" s="82"/>
      <c r="I27" s="82"/>
      <c r="J27" s="111"/>
      <c r="K27" s="63"/>
      <c r="L27" s="111"/>
      <c r="M27" s="83"/>
    </row>
    <row r="28" spans="2:15" ht="16.899999999999999" customHeight="1" x14ac:dyDescent="0.15">
      <c r="B28" s="121"/>
      <c r="C28" s="177" t="s">
        <v>9</v>
      </c>
      <c r="D28" s="177" t="s">
        <v>296</v>
      </c>
      <c r="E28" s="178" t="s">
        <v>0</v>
      </c>
      <c r="F28" s="177" t="s">
        <v>296</v>
      </c>
      <c r="G28" s="178" t="s">
        <v>0</v>
      </c>
      <c r="H28" s="177" t="s">
        <v>319</v>
      </c>
      <c r="I28" s="177" t="s">
        <v>299</v>
      </c>
      <c r="J28" s="178" t="s">
        <v>0</v>
      </c>
      <c r="K28" s="187" t="s">
        <v>382</v>
      </c>
      <c r="L28" s="478" t="s">
        <v>369</v>
      </c>
      <c r="M28" s="534" t="s">
        <v>6</v>
      </c>
    </row>
    <row r="29" spans="2:15" ht="16.899999999999999" customHeight="1" x14ac:dyDescent="0.15">
      <c r="B29" s="121"/>
      <c r="C29" s="177" t="s">
        <v>316</v>
      </c>
      <c r="D29" s="177" t="s">
        <v>336</v>
      </c>
      <c r="E29" s="179" t="s">
        <v>2</v>
      </c>
      <c r="F29" s="177" t="s">
        <v>339</v>
      </c>
      <c r="G29" s="179" t="s">
        <v>2</v>
      </c>
      <c r="H29" s="177" t="s">
        <v>210</v>
      </c>
      <c r="I29" s="177" t="s">
        <v>383</v>
      </c>
      <c r="J29" s="179" t="s">
        <v>2</v>
      </c>
      <c r="K29" s="187" t="s">
        <v>210</v>
      </c>
      <c r="L29" s="479"/>
      <c r="M29" s="535"/>
    </row>
    <row r="30" spans="2:15" ht="16.899999999999999" customHeight="1" x14ac:dyDescent="0.15">
      <c r="B30" s="122"/>
      <c r="C30" s="129"/>
      <c r="D30" s="85"/>
      <c r="E30" s="86" t="s">
        <v>4</v>
      </c>
      <c r="F30" s="129"/>
      <c r="G30" s="86" t="s">
        <v>4</v>
      </c>
      <c r="H30" s="85"/>
      <c r="I30" s="85"/>
      <c r="J30" s="86" t="s">
        <v>4</v>
      </c>
      <c r="K30" s="64"/>
      <c r="L30" s="536"/>
      <c r="M30" s="86" t="s">
        <v>4</v>
      </c>
      <c r="O30" s="120"/>
    </row>
    <row r="31" spans="2:15" ht="18" customHeight="1" x14ac:dyDescent="0.15">
      <c r="B31" s="123" t="s">
        <v>36</v>
      </c>
      <c r="C31" s="92">
        <v>18908954</v>
      </c>
      <c r="D31" s="96">
        <v>20030055</v>
      </c>
      <c r="E31" s="110">
        <v>5.9289424470544487</v>
      </c>
      <c r="F31" s="92">
        <v>3683270</v>
      </c>
      <c r="G31" s="110">
        <v>-81.611283643504734</v>
      </c>
      <c r="H31" s="92">
        <v>190807</v>
      </c>
      <c r="I31" s="329">
        <v>500938</v>
      </c>
      <c r="J31" s="110">
        <v>-86.399639450814078</v>
      </c>
      <c r="K31" s="200">
        <v>597486</v>
      </c>
      <c r="L31" s="110">
        <f>(K31/H31-1)*100</f>
        <v>213.13631051271705</v>
      </c>
      <c r="M31" s="124">
        <f>SUM(K31)/$K$31*100</f>
        <v>100</v>
      </c>
    </row>
    <row r="32" spans="2:15" ht="18.75" customHeight="1" x14ac:dyDescent="0.15">
      <c r="B32" s="123" t="s">
        <v>103</v>
      </c>
      <c r="C32" s="96">
        <v>11396585</v>
      </c>
      <c r="D32" s="96">
        <v>12150774</v>
      </c>
      <c r="E32" s="110">
        <v>6.6176753825817114</v>
      </c>
      <c r="F32" s="96">
        <v>1891374</v>
      </c>
      <c r="G32" s="110">
        <v>-84.434127406204738</v>
      </c>
      <c r="H32" s="96">
        <v>3575</v>
      </c>
      <c r="I32" s="331">
        <v>11082</v>
      </c>
      <c r="J32" s="110">
        <v>-99.414076750552766</v>
      </c>
      <c r="K32" s="219">
        <v>58725</v>
      </c>
      <c r="L32" s="110">
        <f t="shared" ref="L32:L46" si="2">(K32/H32-1)*100</f>
        <v>1542.6573426573427</v>
      </c>
      <c r="M32" s="124">
        <f>SUM(K32)/$K$31*100</f>
        <v>9.8286821783271918</v>
      </c>
    </row>
    <row r="33" spans="2:15" ht="18.75" customHeight="1" x14ac:dyDescent="0.15">
      <c r="B33" s="123" t="s">
        <v>104</v>
      </c>
      <c r="C33" s="96">
        <v>4295947</v>
      </c>
      <c r="D33" s="96">
        <v>4607708</v>
      </c>
      <c r="E33" s="110">
        <v>7.2570960489037688</v>
      </c>
      <c r="F33" s="96">
        <v>890991</v>
      </c>
      <c r="G33" s="110">
        <v>-80.663032466467058</v>
      </c>
      <c r="H33" s="96">
        <v>7757</v>
      </c>
      <c r="I33" s="331">
        <v>30675</v>
      </c>
      <c r="J33" s="110">
        <v>-96.557204281524733</v>
      </c>
      <c r="K33" s="219">
        <v>102232</v>
      </c>
      <c r="L33" s="110">
        <f t="shared" si="2"/>
        <v>1217.9321902797474</v>
      </c>
      <c r="M33" s="124">
        <f>SUM(K33)/$K$31*100</f>
        <v>17.110359071174887</v>
      </c>
    </row>
    <row r="34" spans="2:15" ht="18.75" customHeight="1" x14ac:dyDescent="0.15">
      <c r="B34" s="123" t="s">
        <v>105</v>
      </c>
      <c r="C34" s="96">
        <v>844080</v>
      </c>
      <c r="D34" s="96">
        <v>878998</v>
      </c>
      <c r="E34" s="110">
        <v>4.13681167661833</v>
      </c>
      <c r="F34" s="96">
        <v>175623</v>
      </c>
      <c r="G34" s="110">
        <v>-80.020091058227663</v>
      </c>
      <c r="H34" s="96">
        <v>5414</v>
      </c>
      <c r="I34" s="331">
        <v>21011</v>
      </c>
      <c r="J34" s="110">
        <v>-88.036305039772685</v>
      </c>
      <c r="K34" s="219">
        <v>44292</v>
      </c>
      <c r="L34" s="110">
        <f t="shared" si="2"/>
        <v>718.10121906169184</v>
      </c>
      <c r="M34" s="124">
        <f t="shared" ref="M34:M46" si="3">SUM(K34)/$K$31*100</f>
        <v>7.4130607244353843</v>
      </c>
      <c r="N34" s="102"/>
      <c r="O34" s="120"/>
    </row>
    <row r="35" spans="2:15" ht="18.75" customHeight="1" x14ac:dyDescent="0.15">
      <c r="B35" s="123" t="s">
        <v>106</v>
      </c>
      <c r="C35" s="96">
        <v>299683</v>
      </c>
      <c r="D35" s="96">
        <v>303978</v>
      </c>
      <c r="E35" s="110">
        <v>1.4331810613214631</v>
      </c>
      <c r="F35" s="96">
        <v>79275</v>
      </c>
      <c r="G35" s="110">
        <v>-73.920810058622664</v>
      </c>
      <c r="H35" s="96">
        <v>4582</v>
      </c>
      <c r="I35" s="331">
        <v>15463</v>
      </c>
      <c r="J35" s="110">
        <v>-80.494481236203086</v>
      </c>
      <c r="K35" s="219">
        <v>22627</v>
      </c>
      <c r="L35" s="110">
        <f t="shared" si="2"/>
        <v>393.82365779135745</v>
      </c>
      <c r="M35" s="124">
        <f t="shared" si="3"/>
        <v>3.7870343405535865</v>
      </c>
      <c r="N35" s="102"/>
      <c r="O35" s="120"/>
    </row>
    <row r="36" spans="2:15" ht="18.75" customHeight="1" x14ac:dyDescent="0.15">
      <c r="B36" s="123" t="s">
        <v>107</v>
      </c>
      <c r="C36" s="96">
        <v>410416</v>
      </c>
      <c r="D36" s="96">
        <v>416356</v>
      </c>
      <c r="E36" s="110">
        <v>1.4473119956336984</v>
      </c>
      <c r="F36" s="96">
        <v>105794</v>
      </c>
      <c r="G36" s="110">
        <v>-74.590494672828058</v>
      </c>
      <c r="H36" s="96">
        <v>10184</v>
      </c>
      <c r="I36" s="331">
        <v>29193</v>
      </c>
      <c r="J36" s="110">
        <v>-72.405807512713395</v>
      </c>
      <c r="K36" s="219">
        <v>33199</v>
      </c>
      <c r="L36" s="110">
        <f t="shared" si="2"/>
        <v>225.99175176747841</v>
      </c>
      <c r="M36" s="124">
        <f t="shared" si="3"/>
        <v>5.5564481845599731</v>
      </c>
      <c r="N36" s="102"/>
      <c r="O36" s="120"/>
    </row>
    <row r="37" spans="2:15" ht="18.75" customHeight="1" x14ac:dyDescent="0.15">
      <c r="B37" s="123" t="s">
        <v>108</v>
      </c>
      <c r="C37" s="96">
        <v>428255</v>
      </c>
      <c r="D37" s="96">
        <v>420238</v>
      </c>
      <c r="E37" s="110">
        <v>-1.8720155047810301</v>
      </c>
      <c r="F37" s="96">
        <v>110278</v>
      </c>
      <c r="G37" s="110">
        <v>-73.758203684578731</v>
      </c>
      <c r="H37" s="96">
        <v>19055</v>
      </c>
      <c r="I37" s="331">
        <v>47603</v>
      </c>
      <c r="J37" s="110">
        <v>-56.83363862239068</v>
      </c>
      <c r="K37" s="219">
        <v>38073</v>
      </c>
      <c r="L37" s="110">
        <f t="shared" si="2"/>
        <v>99.805825242718441</v>
      </c>
      <c r="M37" s="124">
        <f t="shared" si="3"/>
        <v>6.3721995159719231</v>
      </c>
      <c r="N37" s="102"/>
      <c r="O37" s="120"/>
    </row>
    <row r="38" spans="2:15" ht="18.75" customHeight="1" x14ac:dyDescent="0.15">
      <c r="B38" s="123" t="s">
        <v>109</v>
      </c>
      <c r="C38" s="96">
        <v>265177</v>
      </c>
      <c r="D38" s="96">
        <v>268456</v>
      </c>
      <c r="E38" s="110">
        <v>1.2365325801257274</v>
      </c>
      <c r="F38" s="96">
        <v>81217</v>
      </c>
      <c r="G38" s="110">
        <v>-69.746625145275203</v>
      </c>
      <c r="H38" s="96">
        <v>18428</v>
      </c>
      <c r="I38" s="331">
        <v>43296</v>
      </c>
      <c r="J38" s="110">
        <v>-46.690963714493272</v>
      </c>
      <c r="K38" s="219">
        <v>30222</v>
      </c>
      <c r="L38" s="110">
        <f t="shared" si="2"/>
        <v>64.000434121988278</v>
      </c>
      <c r="M38" s="124">
        <f t="shared" si="3"/>
        <v>5.0581938321567366</v>
      </c>
      <c r="N38" s="102"/>
      <c r="O38" s="120"/>
    </row>
    <row r="39" spans="2:15" ht="18.75" customHeight="1" x14ac:dyDescent="0.15">
      <c r="B39" s="123" t="s">
        <v>110</v>
      </c>
      <c r="C39" s="96">
        <v>402650</v>
      </c>
      <c r="D39" s="96">
        <v>412104</v>
      </c>
      <c r="E39" s="110">
        <v>2.347944865267602</v>
      </c>
      <c r="F39" s="96">
        <v>124322</v>
      </c>
      <c r="G39" s="110">
        <v>-69.832372410847739</v>
      </c>
      <c r="H39" s="96">
        <v>25254</v>
      </c>
      <c r="I39" s="331">
        <v>61356</v>
      </c>
      <c r="J39" s="110">
        <v>-50.647512105661107</v>
      </c>
      <c r="K39" s="219">
        <v>48511</v>
      </c>
      <c r="L39" s="110">
        <f t="shared" si="2"/>
        <v>92.092341807238469</v>
      </c>
      <c r="M39" s="124">
        <f t="shared" si="3"/>
        <v>8.1191860562423219</v>
      </c>
      <c r="N39" s="102"/>
      <c r="O39" s="120"/>
    </row>
    <row r="40" spans="2:15" ht="18.75" customHeight="1" x14ac:dyDescent="0.15">
      <c r="B40" s="123" t="s">
        <v>111</v>
      </c>
      <c r="C40" s="96">
        <v>313425</v>
      </c>
      <c r="D40" s="96">
        <v>318140</v>
      </c>
      <c r="E40" s="110">
        <v>1.5043471324878359</v>
      </c>
      <c r="F40" s="96">
        <v>137036</v>
      </c>
      <c r="G40" s="110">
        <v>-56.925881687307481</v>
      </c>
      <c r="H40" s="96">
        <v>22201</v>
      </c>
      <c r="I40" s="331">
        <v>63887</v>
      </c>
      <c r="J40" s="110">
        <v>-53.379403952246122</v>
      </c>
      <c r="K40" s="219">
        <v>54834</v>
      </c>
      <c r="L40" s="110">
        <f t="shared" si="2"/>
        <v>146.98887437502813</v>
      </c>
      <c r="M40" s="124">
        <f t="shared" si="3"/>
        <v>9.177453530291924</v>
      </c>
      <c r="N40" s="102"/>
      <c r="O40" s="120"/>
    </row>
    <row r="41" spans="2:15" ht="18.75" customHeight="1" x14ac:dyDescent="0.15">
      <c r="B41" s="123" t="s">
        <v>112</v>
      </c>
      <c r="C41" s="96">
        <v>104493</v>
      </c>
      <c r="D41" s="96">
        <v>104356</v>
      </c>
      <c r="E41" s="110">
        <v>-0.13110926090742922</v>
      </c>
      <c r="F41" s="96">
        <v>45220</v>
      </c>
      <c r="G41" s="110">
        <v>-56.667561041051783</v>
      </c>
      <c r="H41" s="96">
        <v>50748</v>
      </c>
      <c r="I41" s="331">
        <v>106368</v>
      </c>
      <c r="J41" s="110">
        <v>135.22335249889431</v>
      </c>
      <c r="K41" s="219">
        <v>33409</v>
      </c>
      <c r="L41" s="110">
        <f t="shared" si="2"/>
        <v>-34.166863718767239</v>
      </c>
      <c r="M41" s="124">
        <f t="shared" si="3"/>
        <v>5.5915954516089075</v>
      </c>
      <c r="N41" s="102"/>
      <c r="O41" s="120"/>
    </row>
    <row r="42" spans="2:15" ht="18.75" customHeight="1" x14ac:dyDescent="0.15">
      <c r="B42" s="123" t="s">
        <v>113</v>
      </c>
      <c r="C42" s="96">
        <v>19184</v>
      </c>
      <c r="D42" s="96">
        <v>19438</v>
      </c>
      <c r="E42" s="110">
        <v>1.3240200166805671</v>
      </c>
      <c r="F42" s="96">
        <v>6196</v>
      </c>
      <c r="G42" s="110">
        <v>-68.124292622697808</v>
      </c>
      <c r="H42" s="96">
        <v>5319</v>
      </c>
      <c r="I42" s="331">
        <v>21674</v>
      </c>
      <c r="J42" s="110">
        <v>249.80632666236284</v>
      </c>
      <c r="K42" s="219">
        <v>62762</v>
      </c>
      <c r="L42" s="110">
        <f t="shared" si="2"/>
        <v>1079.9586388418875</v>
      </c>
      <c r="M42" s="124">
        <f t="shared" si="3"/>
        <v>10.504346545358386</v>
      </c>
      <c r="N42" s="102"/>
      <c r="O42" s="120"/>
    </row>
    <row r="43" spans="2:15" ht="18.75" customHeight="1" x14ac:dyDescent="0.15">
      <c r="B43" s="123" t="s">
        <v>114</v>
      </c>
      <c r="C43" s="96">
        <v>7404</v>
      </c>
      <c r="D43" s="96">
        <v>6875</v>
      </c>
      <c r="E43" s="110">
        <v>-7.1447866018368442</v>
      </c>
      <c r="F43" s="96">
        <v>1904</v>
      </c>
      <c r="G43" s="110">
        <v>-72.305454545454552</v>
      </c>
      <c r="H43" s="96">
        <v>1022</v>
      </c>
      <c r="I43" s="331">
        <v>3466</v>
      </c>
      <c r="J43" s="110">
        <v>82.037815126050418</v>
      </c>
      <c r="K43" s="219">
        <v>9724</v>
      </c>
      <c r="L43" s="110">
        <f t="shared" si="2"/>
        <v>851.46771037181998</v>
      </c>
      <c r="M43" s="124">
        <f t="shared" si="3"/>
        <v>1.6274858323040204</v>
      </c>
      <c r="N43" s="102"/>
      <c r="O43" s="120"/>
    </row>
    <row r="44" spans="2:15" ht="18.75" customHeight="1" x14ac:dyDescent="0.15">
      <c r="B44" s="123" t="s">
        <v>115</v>
      </c>
      <c r="C44" s="96">
        <v>1785</v>
      </c>
      <c r="D44" s="96">
        <v>1526</v>
      </c>
      <c r="E44" s="110">
        <v>-14.509803921568629</v>
      </c>
      <c r="F44" s="96">
        <v>374</v>
      </c>
      <c r="G44" s="110">
        <v>-75.491480996068148</v>
      </c>
      <c r="H44" s="96">
        <v>129</v>
      </c>
      <c r="I44" s="331">
        <v>345</v>
      </c>
      <c r="J44" s="110">
        <v>-7.7540106951871639</v>
      </c>
      <c r="K44" s="219">
        <v>637</v>
      </c>
      <c r="L44" s="110">
        <f t="shared" si="2"/>
        <v>393.79844961240309</v>
      </c>
      <c r="M44" s="124">
        <f t="shared" si="3"/>
        <v>0.10661337671510294</v>
      </c>
      <c r="N44" s="102"/>
      <c r="O44" s="120"/>
    </row>
    <row r="45" spans="2:15" ht="18.75" customHeight="1" x14ac:dyDescent="0.15">
      <c r="B45" s="127" t="s">
        <v>116</v>
      </c>
      <c r="C45" s="96">
        <v>4</v>
      </c>
      <c r="D45" s="96">
        <v>4</v>
      </c>
      <c r="E45" s="110">
        <v>0</v>
      </c>
      <c r="F45" s="96">
        <v>3</v>
      </c>
      <c r="G45" s="110">
        <v>-25</v>
      </c>
      <c r="H45" s="96">
        <v>0</v>
      </c>
      <c r="I45" s="331">
        <v>0</v>
      </c>
      <c r="J45" s="110">
        <v>-100</v>
      </c>
      <c r="K45" s="219">
        <v>0</v>
      </c>
      <c r="L45" s="460" t="s">
        <v>403</v>
      </c>
      <c r="M45" s="124">
        <f t="shared" si="3"/>
        <v>0</v>
      </c>
      <c r="N45" s="102"/>
      <c r="O45" s="120"/>
    </row>
    <row r="46" spans="2:15" ht="18.75" customHeight="1" x14ac:dyDescent="0.15">
      <c r="B46" s="123" t="s">
        <v>364</v>
      </c>
      <c r="C46" s="96">
        <v>119866</v>
      </c>
      <c r="D46" s="96">
        <v>121104</v>
      </c>
      <c r="E46" s="110">
        <v>1.0328199823135835</v>
      </c>
      <c r="F46" s="96">
        <v>33663</v>
      </c>
      <c r="G46" s="110">
        <v>-72.203230281411024</v>
      </c>
      <c r="H46" s="96">
        <v>17139</v>
      </c>
      <c r="I46" s="331">
        <v>45519</v>
      </c>
      <c r="J46" s="110">
        <v>35.219677390606897</v>
      </c>
      <c r="K46" s="219">
        <v>58239</v>
      </c>
      <c r="L46" s="110">
        <f t="shared" si="2"/>
        <v>239.80395589007526</v>
      </c>
      <c r="M46" s="124">
        <f t="shared" si="3"/>
        <v>9.7473413602996555</v>
      </c>
      <c r="N46" s="102"/>
      <c r="O46" s="120"/>
    </row>
    <row r="47" spans="2:15" s="76" customFormat="1" ht="15" customHeight="1" x14ac:dyDescent="0.15">
      <c r="B47" s="24" t="s">
        <v>366</v>
      </c>
    </row>
    <row r="48" spans="2:15" s="76" customFormat="1" ht="15" customHeight="1" x14ac:dyDescent="0.15">
      <c r="B48" s="78"/>
    </row>
    <row r="49" spans="2:15" s="76" customFormat="1" ht="15" customHeight="1" x14ac:dyDescent="0.15">
      <c r="B49" s="78"/>
    </row>
    <row r="50" spans="2:15" ht="24" customHeight="1" x14ac:dyDescent="0.15">
      <c r="B50" s="11"/>
      <c r="C50" s="11"/>
      <c r="D50" s="11"/>
      <c r="E50" s="11"/>
      <c r="F50" s="11"/>
      <c r="G50" s="11"/>
      <c r="H50" s="11"/>
      <c r="I50" s="11"/>
      <c r="J50" s="11"/>
      <c r="K50" s="11"/>
      <c r="L50" s="11"/>
      <c r="M50" s="11"/>
      <c r="N50" s="102"/>
      <c r="O50" s="120"/>
    </row>
    <row r="51" spans="2:15" ht="16.899999999999999" customHeight="1" x14ac:dyDescent="0.15">
      <c r="B51" s="11"/>
      <c r="C51" s="11"/>
      <c r="D51" s="11"/>
      <c r="E51" s="11"/>
      <c r="F51" s="11"/>
      <c r="G51" s="11"/>
      <c r="H51" s="11"/>
      <c r="I51" s="11"/>
      <c r="J51" s="11"/>
      <c r="K51" s="11"/>
      <c r="L51" s="11"/>
      <c r="M51" s="11"/>
      <c r="N51" s="102"/>
      <c r="O51" s="120"/>
    </row>
  </sheetData>
  <mergeCells count="5">
    <mergeCell ref="B1:M1"/>
    <mergeCell ref="M5:M6"/>
    <mergeCell ref="M28:M29"/>
    <mergeCell ref="L5:L7"/>
    <mergeCell ref="L28:L30"/>
  </mergeCells>
  <phoneticPr fontId="8"/>
  <printOptions horizontalCentered="1"/>
  <pageMargins left="0.39370078740157483" right="0.35433070866141736" top="0.59055118110236227" bottom="0.35433070866141736" header="0.51181102362204722"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Y58"/>
  <sheetViews>
    <sheetView view="pageBreakPreview" topLeftCell="A31" zoomScale="115" zoomScaleNormal="100" zoomScaleSheetLayoutView="115" workbookViewId="0">
      <selection activeCell="P44" sqref="P44"/>
    </sheetView>
  </sheetViews>
  <sheetFormatPr defaultColWidth="9" defaultRowHeight="13.5" x14ac:dyDescent="0.15"/>
  <cols>
    <col min="1" max="1" width="1.625" style="76" customWidth="1"/>
    <col min="2" max="2" width="2.75" style="76" customWidth="1"/>
    <col min="3" max="3" width="2.5" style="76" customWidth="1"/>
    <col min="4" max="4" width="12.625" style="76" customWidth="1"/>
    <col min="5" max="6" width="14.375" style="76" customWidth="1"/>
    <col min="7" max="8" width="11.5" style="76" customWidth="1"/>
    <col min="9" max="9" width="8.125" style="76" customWidth="1"/>
    <col min="10" max="10" width="8.375" style="76" customWidth="1"/>
    <col min="11" max="11" width="1.125" style="76" customWidth="1"/>
    <col min="12" max="12" width="7" style="79" customWidth="1"/>
    <col min="13" max="14" width="1.25" style="148" customWidth="1"/>
    <col min="15" max="15" width="2.75" style="148" customWidth="1"/>
    <col min="16" max="16" width="2.5" style="148" customWidth="1"/>
    <col min="17" max="17" width="11.125" style="148" customWidth="1"/>
    <col min="18" max="18" width="10.875" style="21" customWidth="1"/>
    <col min="19" max="19" width="7" style="21" customWidth="1"/>
    <col min="20" max="20" width="10.875" style="21" customWidth="1"/>
    <col min="21" max="21" width="7" style="21" customWidth="1"/>
    <col min="22" max="22" width="10.875" style="21" customWidth="1"/>
    <col min="23" max="23" width="7" style="21" customWidth="1"/>
    <col min="24" max="24" width="10.875" style="21" customWidth="1"/>
    <col min="25" max="25" width="7" style="21" customWidth="1"/>
    <col min="26" max="16384" width="9" style="76"/>
  </cols>
  <sheetData>
    <row r="1" spans="2:25" ht="17.25" x14ac:dyDescent="0.15">
      <c r="B1" s="476" t="s">
        <v>256</v>
      </c>
      <c r="C1" s="476"/>
      <c r="D1" s="476"/>
      <c r="E1" s="476"/>
      <c r="F1" s="476"/>
      <c r="G1" s="476"/>
      <c r="H1" s="476"/>
      <c r="I1" s="476"/>
      <c r="J1" s="476"/>
      <c r="L1" s="381"/>
    </row>
    <row r="2" spans="2:25" ht="17.25" x14ac:dyDescent="0.15">
      <c r="B2" s="142"/>
      <c r="C2" s="142"/>
      <c r="D2" s="142"/>
      <c r="E2" s="142"/>
      <c r="F2" s="142"/>
      <c r="G2" s="142"/>
      <c r="H2" s="142"/>
      <c r="I2" s="142"/>
      <c r="J2" s="142"/>
      <c r="U2" s="343"/>
    </row>
    <row r="3" spans="2:25" ht="18.75" customHeight="1" x14ac:dyDescent="0.15">
      <c r="B3" s="550" t="s">
        <v>167</v>
      </c>
      <c r="C3" s="550"/>
      <c r="D3" s="550"/>
      <c r="E3" s="550"/>
      <c r="F3" s="550"/>
      <c r="O3" s="540" t="s">
        <v>168</v>
      </c>
      <c r="P3" s="540"/>
      <c r="Q3" s="540"/>
      <c r="R3" s="540"/>
      <c r="S3" s="540"/>
    </row>
    <row r="4" spans="2:25" ht="13.5" customHeight="1" x14ac:dyDescent="0.15">
      <c r="B4" s="89"/>
      <c r="C4" s="97"/>
      <c r="D4" s="90"/>
      <c r="E4" s="545" t="s">
        <v>340</v>
      </c>
      <c r="F4" s="545" t="s">
        <v>404</v>
      </c>
      <c r="G4" s="97"/>
      <c r="H4" s="97"/>
      <c r="I4" s="97"/>
      <c r="J4" s="143"/>
      <c r="O4" s="149"/>
      <c r="P4" s="150"/>
      <c r="Q4" s="151"/>
      <c r="R4" s="537" t="s">
        <v>1</v>
      </c>
      <c r="S4" s="538"/>
      <c r="T4" s="538"/>
      <c r="U4" s="539"/>
      <c r="V4" s="537" t="s">
        <v>3</v>
      </c>
      <c r="W4" s="538"/>
      <c r="X4" s="538"/>
      <c r="Y4" s="539"/>
    </row>
    <row r="5" spans="2:25" ht="13.5" customHeight="1" x14ac:dyDescent="0.15">
      <c r="B5" s="87"/>
      <c r="C5" s="98"/>
      <c r="D5" s="88"/>
      <c r="E5" s="546"/>
      <c r="F5" s="546"/>
      <c r="G5" s="182"/>
      <c r="H5" s="80"/>
      <c r="I5" s="548" t="s">
        <v>6</v>
      </c>
      <c r="J5" s="551" t="s">
        <v>371</v>
      </c>
      <c r="O5" s="541" t="s">
        <v>421</v>
      </c>
      <c r="P5" s="542"/>
      <c r="Q5" s="543"/>
      <c r="S5" s="132"/>
      <c r="T5" s="130"/>
      <c r="U5" s="132"/>
      <c r="V5" s="131"/>
      <c r="W5" s="132"/>
      <c r="X5" s="130"/>
      <c r="Y5" s="132"/>
    </row>
    <row r="6" spans="2:25" x14ac:dyDescent="0.15">
      <c r="B6" s="87"/>
      <c r="C6" s="98"/>
      <c r="D6" s="88"/>
      <c r="E6" s="546"/>
      <c r="F6" s="546"/>
      <c r="G6" s="544" t="s">
        <v>1</v>
      </c>
      <c r="H6" s="544" t="s">
        <v>3</v>
      </c>
      <c r="I6" s="549"/>
      <c r="J6" s="552"/>
      <c r="O6" s="541"/>
      <c r="P6" s="542"/>
      <c r="Q6" s="543"/>
      <c r="R6" s="133" t="s">
        <v>118</v>
      </c>
      <c r="S6" s="134" t="s">
        <v>6</v>
      </c>
      <c r="T6" s="135" t="s">
        <v>119</v>
      </c>
      <c r="U6" s="134" t="s">
        <v>6</v>
      </c>
      <c r="V6" s="133" t="s">
        <v>120</v>
      </c>
      <c r="W6" s="134" t="s">
        <v>6</v>
      </c>
      <c r="X6" s="135" t="s">
        <v>119</v>
      </c>
      <c r="Y6" s="134" t="s">
        <v>6</v>
      </c>
    </row>
    <row r="7" spans="2:25" x14ac:dyDescent="0.15">
      <c r="B7" s="91"/>
      <c r="C7" s="100"/>
      <c r="D7" s="99"/>
      <c r="E7" s="547"/>
      <c r="F7" s="547"/>
      <c r="G7" s="533"/>
      <c r="H7" s="533"/>
      <c r="I7" s="144" t="s">
        <v>4</v>
      </c>
      <c r="J7" s="553"/>
      <c r="L7" s="383"/>
      <c r="O7" s="153"/>
      <c r="P7" s="167"/>
      <c r="Q7" s="154"/>
      <c r="R7" s="136"/>
      <c r="S7" s="137" t="s">
        <v>4</v>
      </c>
      <c r="T7" s="168"/>
      <c r="U7" s="137" t="s">
        <v>4</v>
      </c>
      <c r="V7" s="136"/>
      <c r="W7" s="137" t="s">
        <v>4</v>
      </c>
      <c r="X7" s="168"/>
      <c r="Y7" s="137" t="s">
        <v>4</v>
      </c>
    </row>
    <row r="8" spans="2:25" ht="15" customHeight="1" x14ac:dyDescent="0.15">
      <c r="B8" s="89" t="s">
        <v>132</v>
      </c>
      <c r="C8" s="97"/>
      <c r="D8" s="90"/>
      <c r="E8" s="104">
        <v>735689</v>
      </c>
      <c r="F8" s="104">
        <f>SUM(G8:H8)</f>
        <v>2251265</v>
      </c>
      <c r="G8" s="104">
        <f>SUM(R8,T8)</f>
        <v>1026477</v>
      </c>
      <c r="H8" s="104">
        <f>SUM(V8,X8)</f>
        <v>1224788</v>
      </c>
      <c r="I8" s="105">
        <f>F8/$F$8*100</f>
        <v>100</v>
      </c>
      <c r="J8" s="105">
        <f>(F8-E8)/E8*100</f>
        <v>206.0077016239199</v>
      </c>
      <c r="L8" s="382"/>
      <c r="O8" s="149" t="s">
        <v>182</v>
      </c>
      <c r="P8" s="150"/>
      <c r="Q8" s="151"/>
      <c r="R8" s="104">
        <f>SUM(R9,R20)</f>
        <v>621112</v>
      </c>
      <c r="S8" s="105">
        <v>100</v>
      </c>
      <c r="T8" s="104">
        <f>SUM(T9,T20)</f>
        <v>405365</v>
      </c>
      <c r="U8" s="105">
        <v>100</v>
      </c>
      <c r="V8" s="104">
        <f>SUM(V9,V20)</f>
        <v>597486</v>
      </c>
      <c r="W8" s="105">
        <v>100</v>
      </c>
      <c r="X8" s="104">
        <f>SUM(X9,X20)</f>
        <v>627302</v>
      </c>
      <c r="Y8" s="105">
        <v>100</v>
      </c>
    </row>
    <row r="9" spans="2:25" ht="15" customHeight="1" x14ac:dyDescent="0.15">
      <c r="B9" s="87"/>
      <c r="C9" s="89" t="s">
        <v>130</v>
      </c>
      <c r="D9" s="90"/>
      <c r="E9" s="104">
        <v>735372</v>
      </c>
      <c r="F9" s="104">
        <f t="shared" ref="F9:F27" si="0">SUM(G9:H9)</f>
        <v>2250734</v>
      </c>
      <c r="G9" s="104">
        <f t="shared" ref="G9:G28" si="1">SUM(R9,T9)</f>
        <v>1026254</v>
      </c>
      <c r="H9" s="104">
        <f t="shared" ref="H9:H28" si="2">SUM(V9,X9)</f>
        <v>1224480</v>
      </c>
      <c r="I9" s="105">
        <v>99.9</v>
      </c>
      <c r="J9" s="105">
        <f t="shared" ref="J9:J28" si="3">(F9-E9)/E9*100</f>
        <v>206.06740534042635</v>
      </c>
      <c r="L9" s="382"/>
      <c r="M9" s="342"/>
      <c r="O9" s="152"/>
      <c r="P9" s="149" t="s">
        <v>183</v>
      </c>
      <c r="Q9" s="151"/>
      <c r="R9" s="220">
        <v>621073</v>
      </c>
      <c r="S9" s="105">
        <v>99.9</v>
      </c>
      <c r="T9" s="220">
        <v>405181</v>
      </c>
      <c r="U9" s="105">
        <v>99.9</v>
      </c>
      <c r="V9" s="104">
        <v>597294</v>
      </c>
      <c r="W9" s="105">
        <v>99.9</v>
      </c>
      <c r="X9" s="104">
        <v>627186</v>
      </c>
      <c r="Y9" s="105">
        <v>99.9</v>
      </c>
    </row>
    <row r="10" spans="2:25" ht="15" customHeight="1" x14ac:dyDescent="0.15">
      <c r="B10" s="87"/>
      <c r="C10" s="87"/>
      <c r="D10" s="73" t="s">
        <v>406</v>
      </c>
      <c r="E10" s="104">
        <v>404676</v>
      </c>
      <c r="F10" s="104">
        <f t="shared" si="0"/>
        <v>1208014</v>
      </c>
      <c r="G10" s="104">
        <f t="shared" si="1"/>
        <v>613498</v>
      </c>
      <c r="H10" s="104">
        <f t="shared" si="2"/>
        <v>594516</v>
      </c>
      <c r="I10" s="105">
        <f>F10/$F$8*100</f>
        <v>53.659342636251175</v>
      </c>
      <c r="J10" s="105">
        <f t="shared" si="3"/>
        <v>198.51387282665638</v>
      </c>
      <c r="L10" s="382"/>
      <c r="O10" s="152"/>
      <c r="P10" s="152"/>
      <c r="Q10" s="73" t="s">
        <v>121</v>
      </c>
      <c r="R10" s="220">
        <v>364843</v>
      </c>
      <c r="S10" s="105">
        <f t="shared" ref="S10:S28" si="4">SUM(R10)/$R$8*100</f>
        <v>58.740291606022744</v>
      </c>
      <c r="T10" s="220">
        <v>248655</v>
      </c>
      <c r="U10" s="105">
        <f>SUM(T10)/$T$8*100</f>
        <v>61.341013654360886</v>
      </c>
      <c r="V10" s="104">
        <v>287361</v>
      </c>
      <c r="W10" s="105">
        <f>SUM(V10)/$V$8*100</f>
        <v>48.095018125947718</v>
      </c>
      <c r="X10" s="104">
        <v>307155</v>
      </c>
      <c r="Y10" s="105">
        <f>SUM(X10)/$X$8*100</f>
        <v>48.964454122575731</v>
      </c>
    </row>
    <row r="11" spans="2:25" ht="15" customHeight="1" x14ac:dyDescent="0.15">
      <c r="B11" s="87"/>
      <c r="C11" s="87"/>
      <c r="D11" s="73" t="s">
        <v>408</v>
      </c>
      <c r="E11" s="104">
        <v>212018</v>
      </c>
      <c r="F11" s="104">
        <f t="shared" si="0"/>
        <v>659381</v>
      </c>
      <c r="G11" s="104">
        <f t="shared" si="1"/>
        <v>180280</v>
      </c>
      <c r="H11" s="104">
        <f t="shared" si="2"/>
        <v>479101</v>
      </c>
      <c r="I11" s="105">
        <f>F11/$F$8*100</f>
        <v>29.289355095912743</v>
      </c>
      <c r="J11" s="105">
        <f t="shared" si="3"/>
        <v>211.00236772349515</v>
      </c>
      <c r="L11" s="382"/>
      <c r="O11" s="152"/>
      <c r="P11" s="152"/>
      <c r="Q11" s="73" t="s">
        <v>407</v>
      </c>
      <c r="R11" s="220">
        <v>112646</v>
      </c>
      <c r="S11" s="105">
        <f t="shared" si="4"/>
        <v>18.136181558237482</v>
      </c>
      <c r="T11" s="220">
        <v>67634</v>
      </c>
      <c r="U11" s="105">
        <f t="shared" ref="U11:U28" si="5">SUM(T11)/$T$8*100</f>
        <v>16.684716243385591</v>
      </c>
      <c r="V11" s="104">
        <v>236091</v>
      </c>
      <c r="W11" s="105">
        <f t="shared" ref="W11:W28" si="6">SUM(V11)/$V$8*100</f>
        <v>39.51406392785772</v>
      </c>
      <c r="X11" s="104">
        <v>243010</v>
      </c>
      <c r="Y11" s="105">
        <f t="shared" ref="Y11:Y28" si="7">SUM(X11)/$X$8*100</f>
        <v>38.738916821562817</v>
      </c>
    </row>
    <row r="12" spans="2:25" ht="15" customHeight="1" x14ac:dyDescent="0.15">
      <c r="B12" s="87"/>
      <c r="C12" s="87"/>
      <c r="D12" s="73" t="s">
        <v>410</v>
      </c>
      <c r="E12" s="104">
        <v>92004</v>
      </c>
      <c r="F12" s="104">
        <f t="shared" si="0"/>
        <v>250389</v>
      </c>
      <c r="G12" s="104">
        <f t="shared" si="1"/>
        <v>143838</v>
      </c>
      <c r="H12" s="104">
        <f t="shared" si="2"/>
        <v>106551</v>
      </c>
      <c r="I12" s="105">
        <f t="shared" ref="I12:I28" si="8">F12/$F$8*100</f>
        <v>11.122146881864197</v>
      </c>
      <c r="J12" s="105">
        <f t="shared" si="3"/>
        <v>172.15012390765619</v>
      </c>
      <c r="L12" s="382"/>
      <c r="O12" s="152"/>
      <c r="P12" s="152"/>
      <c r="Q12" s="73" t="s">
        <v>409</v>
      </c>
      <c r="R12" s="220">
        <v>89520</v>
      </c>
      <c r="S12" s="105">
        <f>SUM(R12)/$R$8*100</f>
        <v>14.41285951648012</v>
      </c>
      <c r="T12" s="220">
        <v>54318</v>
      </c>
      <c r="U12" s="105">
        <f t="shared" si="5"/>
        <v>13.399775510959259</v>
      </c>
      <c r="V12" s="104">
        <v>52657</v>
      </c>
      <c r="W12" s="105">
        <f t="shared" si="6"/>
        <v>8.8130935285512972</v>
      </c>
      <c r="X12" s="104">
        <v>53894</v>
      </c>
      <c r="Y12" s="105">
        <f t="shared" si="7"/>
        <v>8.5913961696280268</v>
      </c>
    </row>
    <row r="13" spans="2:25" ht="15" customHeight="1" x14ac:dyDescent="0.15">
      <c r="B13" s="87"/>
      <c r="C13" s="87"/>
      <c r="D13" s="73" t="s">
        <v>412</v>
      </c>
      <c r="E13" s="104">
        <v>15761</v>
      </c>
      <c r="F13" s="104">
        <f t="shared" si="0"/>
        <v>86701</v>
      </c>
      <c r="G13" s="104">
        <f t="shared" si="1"/>
        <v>56108</v>
      </c>
      <c r="H13" s="104">
        <f t="shared" si="2"/>
        <v>30593</v>
      </c>
      <c r="I13" s="105">
        <f t="shared" si="8"/>
        <v>3.8512125405050051</v>
      </c>
      <c r="J13" s="105">
        <f t="shared" si="3"/>
        <v>450.09834401370472</v>
      </c>
      <c r="L13" s="382"/>
      <c r="O13" s="152"/>
      <c r="P13" s="152"/>
      <c r="Q13" s="73" t="s">
        <v>411</v>
      </c>
      <c r="R13" s="220">
        <v>33493</v>
      </c>
      <c r="S13" s="105">
        <f t="shared" si="4"/>
        <v>5.3924251986759231</v>
      </c>
      <c r="T13" s="220">
        <v>22615</v>
      </c>
      <c r="U13" s="105">
        <f t="shared" si="5"/>
        <v>5.5789226992956964</v>
      </c>
      <c r="V13" s="104">
        <v>14804</v>
      </c>
      <c r="W13" s="105">
        <f t="shared" si="6"/>
        <v>2.4777149590115921</v>
      </c>
      <c r="X13" s="104">
        <v>15789</v>
      </c>
      <c r="Y13" s="105">
        <f t="shared" si="7"/>
        <v>2.5169694979451682</v>
      </c>
    </row>
    <row r="14" spans="2:25" ht="15" customHeight="1" x14ac:dyDescent="0.15">
      <c r="B14" s="87"/>
      <c r="C14" s="87"/>
      <c r="D14" s="73" t="s">
        <v>413</v>
      </c>
      <c r="E14" s="104">
        <v>10352</v>
      </c>
      <c r="F14" s="104">
        <f t="shared" si="0"/>
        <v>44553</v>
      </c>
      <c r="G14" s="104">
        <f t="shared" si="1"/>
        <v>31309</v>
      </c>
      <c r="H14" s="104">
        <f t="shared" si="2"/>
        <v>13244</v>
      </c>
      <c r="I14" s="105">
        <f t="shared" si="8"/>
        <v>1.9790206839265925</v>
      </c>
      <c r="J14" s="105">
        <f t="shared" si="3"/>
        <v>330.38060278207109</v>
      </c>
      <c r="L14" s="382"/>
      <c r="O14" s="152"/>
      <c r="P14" s="152"/>
      <c r="Q14" s="73" t="s">
        <v>75</v>
      </c>
      <c r="R14" s="220">
        <v>19964</v>
      </c>
      <c r="S14" s="105">
        <f t="shared" si="4"/>
        <v>3.214235113795902</v>
      </c>
      <c r="T14" s="220">
        <v>11345</v>
      </c>
      <c r="U14" s="105">
        <f t="shared" si="5"/>
        <v>2.7987122716564086</v>
      </c>
      <c r="V14" s="104">
        <v>6185</v>
      </c>
      <c r="W14" s="105">
        <f t="shared" si="6"/>
        <v>1.0351706985603009</v>
      </c>
      <c r="X14" s="104">
        <v>7059</v>
      </c>
      <c r="Y14" s="105">
        <f t="shared" si="7"/>
        <v>1.1252953123057157</v>
      </c>
    </row>
    <row r="15" spans="2:25" ht="15" customHeight="1" x14ac:dyDescent="0.15">
      <c r="B15" s="87"/>
      <c r="C15" s="87"/>
      <c r="D15" s="73" t="s">
        <v>415</v>
      </c>
      <c r="E15" s="104">
        <v>322</v>
      </c>
      <c r="F15" s="104">
        <f t="shared" si="0"/>
        <v>1138</v>
      </c>
      <c r="G15" s="104">
        <f t="shared" si="1"/>
        <v>1016</v>
      </c>
      <c r="H15" s="104">
        <f t="shared" si="2"/>
        <v>122</v>
      </c>
      <c r="I15" s="105">
        <f>F15/$F$8*100</f>
        <v>5.0549357805500468E-2</v>
      </c>
      <c r="J15" s="105">
        <f>(F15-E15)/E15*100</f>
        <v>253.41614906832297</v>
      </c>
      <c r="L15" s="382"/>
      <c r="O15" s="152"/>
      <c r="P15" s="152"/>
      <c r="Q15" s="73" t="s">
        <v>414</v>
      </c>
      <c r="R15" s="220">
        <v>534</v>
      </c>
      <c r="S15" s="105">
        <f>SUM(R15)/$R$8*100</f>
        <v>8.5974832236376045E-2</v>
      </c>
      <c r="T15" s="220">
        <v>482</v>
      </c>
      <c r="U15" s="105">
        <f>SUM(T15)/$T$8*100</f>
        <v>0.1189051842166936</v>
      </c>
      <c r="V15" s="104">
        <v>51</v>
      </c>
      <c r="W15" s="105">
        <f>SUM(V15)/$V$8*100</f>
        <v>8.5357648547413657E-3</v>
      </c>
      <c r="X15" s="104">
        <v>71</v>
      </c>
      <c r="Y15" s="105">
        <f>SUM(X15)/$X$8*100</f>
        <v>1.1318312391798528E-2</v>
      </c>
    </row>
    <row r="16" spans="2:25" ht="15" customHeight="1" x14ac:dyDescent="0.15">
      <c r="B16" s="87"/>
      <c r="C16" s="87"/>
      <c r="D16" s="73" t="s">
        <v>417</v>
      </c>
      <c r="E16" s="104">
        <v>101</v>
      </c>
      <c r="F16" s="104">
        <f t="shared" si="0"/>
        <v>200</v>
      </c>
      <c r="G16" s="104">
        <f t="shared" si="1"/>
        <v>20</v>
      </c>
      <c r="H16" s="104">
        <f t="shared" si="2"/>
        <v>180</v>
      </c>
      <c r="I16" s="105">
        <f t="shared" si="8"/>
        <v>8.883894166168799E-3</v>
      </c>
      <c r="J16" s="105">
        <f t="shared" si="3"/>
        <v>98.019801980198025</v>
      </c>
      <c r="L16" s="382"/>
      <c r="O16" s="152"/>
      <c r="P16" s="152"/>
      <c r="Q16" s="73" t="s">
        <v>416</v>
      </c>
      <c r="R16" s="220">
        <v>9</v>
      </c>
      <c r="S16" s="105">
        <f t="shared" si="4"/>
        <v>1.4490140264557761E-3</v>
      </c>
      <c r="T16" s="220">
        <v>11</v>
      </c>
      <c r="U16" s="105">
        <f t="shared" si="5"/>
        <v>2.7136037891776548E-3</v>
      </c>
      <c r="V16" s="104">
        <v>113</v>
      </c>
      <c r="W16" s="105">
        <f t="shared" si="6"/>
        <v>1.8912577031093617E-2</v>
      </c>
      <c r="X16" s="104">
        <v>67</v>
      </c>
      <c r="Y16" s="105">
        <f t="shared" si="7"/>
        <v>1.0680660989443681E-2</v>
      </c>
    </row>
    <row r="17" spans="2:25" ht="15" customHeight="1" x14ac:dyDescent="0.15">
      <c r="B17" s="87"/>
      <c r="C17" s="87"/>
      <c r="D17" s="73" t="s">
        <v>419</v>
      </c>
      <c r="E17" s="104">
        <v>10</v>
      </c>
      <c r="F17" s="104">
        <f t="shared" si="0"/>
        <v>132</v>
      </c>
      <c r="G17" s="104">
        <f t="shared" si="1"/>
        <v>45</v>
      </c>
      <c r="H17" s="104">
        <f t="shared" si="2"/>
        <v>87</v>
      </c>
      <c r="I17" s="105">
        <f t="shared" si="8"/>
        <v>5.8633701496714069E-3</v>
      </c>
      <c r="J17" s="105">
        <f>(F17-E17)/E17*100</f>
        <v>1220</v>
      </c>
      <c r="L17" s="382"/>
      <c r="O17" s="152"/>
      <c r="P17" s="152"/>
      <c r="Q17" s="73" t="s">
        <v>418</v>
      </c>
      <c r="R17" s="220">
        <v>1</v>
      </c>
      <c r="S17" s="105">
        <f t="shared" si="4"/>
        <v>1.6100155849508622E-4</v>
      </c>
      <c r="T17" s="220">
        <v>44</v>
      </c>
      <c r="U17" s="105">
        <f t="shared" si="5"/>
        <v>1.0854415156710619E-2</v>
      </c>
      <c r="V17" s="104">
        <v>5</v>
      </c>
      <c r="W17" s="105">
        <f t="shared" si="6"/>
        <v>8.3683969164131044E-4</v>
      </c>
      <c r="X17" s="104">
        <v>82</v>
      </c>
      <c r="Y17" s="105">
        <f t="shared" si="7"/>
        <v>1.3071853748274355E-2</v>
      </c>
    </row>
    <row r="18" spans="2:25" ht="15" customHeight="1" x14ac:dyDescent="0.15">
      <c r="B18" s="87"/>
      <c r="C18" s="87"/>
      <c r="D18" s="73" t="s">
        <v>420</v>
      </c>
      <c r="E18" s="104">
        <v>0</v>
      </c>
      <c r="F18" s="104">
        <f t="shared" si="0"/>
        <v>121</v>
      </c>
      <c r="G18" s="104">
        <f t="shared" si="1"/>
        <v>121</v>
      </c>
      <c r="H18" s="104">
        <f t="shared" si="2"/>
        <v>0</v>
      </c>
      <c r="I18" s="105">
        <f t="shared" si="8"/>
        <v>5.3747559705321236E-3</v>
      </c>
      <c r="J18" s="455" t="s">
        <v>431</v>
      </c>
      <c r="L18" s="382"/>
      <c r="O18" s="152"/>
      <c r="P18" s="152"/>
      <c r="Q18" s="73" t="s">
        <v>78</v>
      </c>
      <c r="R18" s="220">
        <v>53</v>
      </c>
      <c r="S18" s="105">
        <f t="shared" si="4"/>
        <v>8.533082600239569E-3</v>
      </c>
      <c r="T18" s="220">
        <v>68</v>
      </c>
      <c r="U18" s="105">
        <f t="shared" si="5"/>
        <v>1.6775005242189139E-2</v>
      </c>
      <c r="V18" s="104">
        <v>0</v>
      </c>
      <c r="W18" s="105">
        <f t="shared" si="6"/>
        <v>0</v>
      </c>
      <c r="X18" s="104">
        <v>0</v>
      </c>
      <c r="Y18" s="105">
        <f t="shared" si="7"/>
        <v>0</v>
      </c>
    </row>
    <row r="19" spans="2:25" ht="15" customHeight="1" x14ac:dyDescent="0.15">
      <c r="B19" s="87"/>
      <c r="C19" s="91"/>
      <c r="D19" s="73" t="s">
        <v>405</v>
      </c>
      <c r="E19" s="104">
        <v>128</v>
      </c>
      <c r="F19" s="104">
        <f t="shared" si="0"/>
        <v>105</v>
      </c>
      <c r="G19" s="104">
        <f t="shared" si="1"/>
        <v>19</v>
      </c>
      <c r="H19" s="104">
        <f t="shared" si="2"/>
        <v>86</v>
      </c>
      <c r="I19" s="105">
        <f>F19/$F$8*100</f>
        <v>4.6640444372386194E-3</v>
      </c>
      <c r="J19" s="105">
        <f>(F19/E19-1)*100</f>
        <v>-17.96875</v>
      </c>
      <c r="L19" s="384"/>
      <c r="O19" s="152"/>
      <c r="P19" s="153"/>
      <c r="Q19" s="73" t="s">
        <v>405</v>
      </c>
      <c r="R19" s="104">
        <v>10</v>
      </c>
      <c r="S19" s="105">
        <f t="shared" si="4"/>
        <v>1.6100155849508623E-3</v>
      </c>
      <c r="T19" s="104">
        <v>9</v>
      </c>
      <c r="U19" s="105">
        <f t="shared" si="5"/>
        <v>2.2202212820544446E-3</v>
      </c>
      <c r="V19" s="104">
        <v>27</v>
      </c>
      <c r="W19" s="105">
        <f t="shared" si="6"/>
        <v>4.5189343348630761E-3</v>
      </c>
      <c r="X19" s="104">
        <v>59</v>
      </c>
      <c r="Y19" s="105">
        <f t="shared" si="7"/>
        <v>9.4053581847339876E-3</v>
      </c>
    </row>
    <row r="20" spans="2:25" ht="15" customHeight="1" x14ac:dyDescent="0.15">
      <c r="B20" s="87"/>
      <c r="C20" s="89" t="s">
        <v>131</v>
      </c>
      <c r="D20" s="93"/>
      <c r="E20" s="94">
        <v>317</v>
      </c>
      <c r="F20" s="104">
        <f t="shared" si="0"/>
        <v>531</v>
      </c>
      <c r="G20" s="104">
        <f t="shared" si="1"/>
        <v>223</v>
      </c>
      <c r="H20" s="104">
        <f t="shared" si="2"/>
        <v>308</v>
      </c>
      <c r="I20" s="105">
        <f t="shared" si="8"/>
        <v>2.3586739011178158E-2</v>
      </c>
      <c r="J20" s="105">
        <f t="shared" si="3"/>
        <v>67.50788643533123</v>
      </c>
      <c r="L20" s="382"/>
      <c r="O20" s="152"/>
      <c r="P20" s="149" t="s">
        <v>184</v>
      </c>
      <c r="Q20" s="93"/>
      <c r="R20" s="220">
        <v>39</v>
      </c>
      <c r="S20" s="105">
        <f t="shared" si="4"/>
        <v>6.2790607813083639E-3</v>
      </c>
      <c r="T20" s="220">
        <v>184</v>
      </c>
      <c r="U20" s="105">
        <f t="shared" si="5"/>
        <v>4.5391190655335312E-2</v>
      </c>
      <c r="V20" s="220">
        <v>192</v>
      </c>
      <c r="W20" s="105">
        <f t="shared" si="6"/>
        <v>3.2134644159026317E-2</v>
      </c>
      <c r="X20" s="220">
        <v>116</v>
      </c>
      <c r="Y20" s="105">
        <f t="shared" si="7"/>
        <v>1.8491890668290552E-2</v>
      </c>
    </row>
    <row r="21" spans="2:25" ht="15" customHeight="1" x14ac:dyDescent="0.15">
      <c r="B21" s="87"/>
      <c r="C21" s="87"/>
      <c r="D21" s="454" t="s">
        <v>422</v>
      </c>
      <c r="E21" s="94">
        <v>2</v>
      </c>
      <c r="F21" s="104">
        <f t="shared" si="0"/>
        <v>110</v>
      </c>
      <c r="G21" s="104">
        <f t="shared" si="1"/>
        <v>73</v>
      </c>
      <c r="H21" s="104">
        <f t="shared" si="2"/>
        <v>37</v>
      </c>
      <c r="I21" s="105">
        <f t="shared" si="8"/>
        <v>4.8861417913928394E-3</v>
      </c>
      <c r="J21" s="105">
        <f t="shared" si="3"/>
        <v>5400</v>
      </c>
      <c r="L21" s="382"/>
      <c r="O21" s="152"/>
      <c r="P21" s="152"/>
      <c r="Q21" s="454" t="s">
        <v>422</v>
      </c>
      <c r="R21" s="220">
        <v>0</v>
      </c>
      <c r="S21" s="105">
        <f t="shared" si="4"/>
        <v>0</v>
      </c>
      <c r="T21" s="220">
        <v>73</v>
      </c>
      <c r="U21" s="105">
        <f t="shared" si="5"/>
        <v>1.8008461509997162E-2</v>
      </c>
      <c r="V21" s="220">
        <v>0</v>
      </c>
      <c r="W21" s="105">
        <f t="shared" si="6"/>
        <v>0</v>
      </c>
      <c r="X21" s="220">
        <v>37</v>
      </c>
      <c r="Y21" s="105">
        <f t="shared" si="7"/>
        <v>5.8982754717823308E-3</v>
      </c>
    </row>
    <row r="22" spans="2:25" ht="15" customHeight="1" x14ac:dyDescent="0.15">
      <c r="B22" s="87"/>
      <c r="C22" s="87"/>
      <c r="D22" s="73" t="s">
        <v>423</v>
      </c>
      <c r="E22" s="94">
        <v>47</v>
      </c>
      <c r="F22" s="104">
        <f t="shared" si="0"/>
        <v>70</v>
      </c>
      <c r="G22" s="104">
        <f t="shared" si="1"/>
        <v>5</v>
      </c>
      <c r="H22" s="104">
        <f t="shared" si="2"/>
        <v>65</v>
      </c>
      <c r="I22" s="105">
        <f t="shared" si="8"/>
        <v>3.1093629581590795E-3</v>
      </c>
      <c r="J22" s="105">
        <f t="shared" si="3"/>
        <v>48.936170212765958</v>
      </c>
      <c r="L22" s="382"/>
      <c r="O22" s="152"/>
      <c r="P22" s="152"/>
      <c r="Q22" s="73" t="s">
        <v>341</v>
      </c>
      <c r="R22" s="220">
        <v>3</v>
      </c>
      <c r="S22" s="105">
        <f t="shared" si="4"/>
        <v>4.8300467548525875E-4</v>
      </c>
      <c r="T22" s="220">
        <v>2</v>
      </c>
      <c r="U22" s="105">
        <f t="shared" si="5"/>
        <v>4.9338250712320996E-4</v>
      </c>
      <c r="V22" s="220">
        <v>65</v>
      </c>
      <c r="W22" s="105">
        <f t="shared" si="6"/>
        <v>1.0878915991337034E-2</v>
      </c>
      <c r="X22" s="220">
        <v>0</v>
      </c>
      <c r="Y22" s="105">
        <f t="shared" si="7"/>
        <v>0</v>
      </c>
    </row>
    <row r="23" spans="2:25" ht="15" customHeight="1" x14ac:dyDescent="0.15">
      <c r="B23" s="87"/>
      <c r="C23" s="87"/>
      <c r="D23" s="454" t="s">
        <v>424</v>
      </c>
      <c r="E23" s="94">
        <v>36</v>
      </c>
      <c r="F23" s="104">
        <f t="shared" si="0"/>
        <v>69</v>
      </c>
      <c r="G23" s="104">
        <f t="shared" si="1"/>
        <v>1</v>
      </c>
      <c r="H23" s="104">
        <f t="shared" si="2"/>
        <v>68</v>
      </c>
      <c r="I23" s="105">
        <f t="shared" si="8"/>
        <v>3.0649434873282356E-3</v>
      </c>
      <c r="J23" s="105">
        <f t="shared" si="3"/>
        <v>91.666666666666657</v>
      </c>
      <c r="L23" s="382"/>
      <c r="O23" s="152"/>
      <c r="P23" s="152"/>
      <c r="Q23" s="454" t="s">
        <v>424</v>
      </c>
      <c r="R23" s="220">
        <v>1</v>
      </c>
      <c r="S23" s="105">
        <f t="shared" si="4"/>
        <v>1.6100155849508622E-4</v>
      </c>
      <c r="T23" s="220">
        <v>0</v>
      </c>
      <c r="U23" s="105">
        <f t="shared" si="5"/>
        <v>0</v>
      </c>
      <c r="V23" s="220">
        <v>49</v>
      </c>
      <c r="W23" s="105">
        <f t="shared" si="6"/>
        <v>8.2010289780848414E-3</v>
      </c>
      <c r="X23" s="220">
        <v>19</v>
      </c>
      <c r="Y23" s="105">
        <f t="shared" si="7"/>
        <v>3.0288441611855212E-3</v>
      </c>
    </row>
    <row r="24" spans="2:25" ht="15" customHeight="1" x14ac:dyDescent="0.15">
      <c r="B24" s="87"/>
      <c r="C24" s="87"/>
      <c r="D24" s="73" t="s">
        <v>426</v>
      </c>
      <c r="E24" s="104">
        <v>0</v>
      </c>
      <c r="F24" s="104">
        <f t="shared" si="0"/>
        <v>42</v>
      </c>
      <c r="G24" s="104">
        <f t="shared" si="1"/>
        <v>31</v>
      </c>
      <c r="H24" s="104">
        <f t="shared" si="2"/>
        <v>11</v>
      </c>
      <c r="I24" s="105">
        <f t="shared" si="8"/>
        <v>1.8656177748954477E-3</v>
      </c>
      <c r="J24" s="455">
        <v>0</v>
      </c>
      <c r="L24" s="382"/>
      <c r="O24" s="152"/>
      <c r="P24" s="152"/>
      <c r="Q24" s="73" t="s">
        <v>425</v>
      </c>
      <c r="R24" s="220">
        <v>31</v>
      </c>
      <c r="S24" s="105">
        <f t="shared" si="4"/>
        <v>4.9910483133476739E-3</v>
      </c>
      <c r="T24" s="220">
        <v>0</v>
      </c>
      <c r="U24" s="105">
        <f t="shared" si="5"/>
        <v>0</v>
      </c>
      <c r="V24" s="220">
        <v>11</v>
      </c>
      <c r="W24" s="105">
        <f t="shared" si="6"/>
        <v>1.8410473216108831E-3</v>
      </c>
      <c r="X24" s="220">
        <v>0</v>
      </c>
      <c r="Y24" s="105">
        <f t="shared" si="7"/>
        <v>0</v>
      </c>
    </row>
    <row r="25" spans="2:25" ht="15" customHeight="1" x14ac:dyDescent="0.15">
      <c r="B25" s="87"/>
      <c r="C25" s="87"/>
      <c r="D25" s="73" t="s">
        <v>427</v>
      </c>
      <c r="E25" s="94">
        <v>19</v>
      </c>
      <c r="F25" s="104">
        <f t="shared" si="0"/>
        <v>27</v>
      </c>
      <c r="G25" s="104">
        <f t="shared" si="1"/>
        <v>14</v>
      </c>
      <c r="H25" s="104">
        <f t="shared" si="2"/>
        <v>13</v>
      </c>
      <c r="I25" s="105">
        <f t="shared" si="8"/>
        <v>1.1993257124327877E-3</v>
      </c>
      <c r="J25" s="105">
        <f t="shared" si="3"/>
        <v>42.105263157894733</v>
      </c>
      <c r="L25" s="382"/>
      <c r="O25" s="152"/>
      <c r="P25" s="152"/>
      <c r="Q25" s="73" t="s">
        <v>342</v>
      </c>
      <c r="R25" s="220">
        <v>0</v>
      </c>
      <c r="S25" s="105">
        <f t="shared" si="4"/>
        <v>0</v>
      </c>
      <c r="T25" s="220">
        <v>14</v>
      </c>
      <c r="U25" s="105">
        <f t="shared" si="5"/>
        <v>3.4536775498624698E-3</v>
      </c>
      <c r="V25" s="220">
        <v>1</v>
      </c>
      <c r="W25" s="105">
        <f t="shared" si="6"/>
        <v>1.6736793832826209E-4</v>
      </c>
      <c r="X25" s="220">
        <v>12</v>
      </c>
      <c r="Y25" s="105">
        <f t="shared" si="7"/>
        <v>1.9129542070645399E-3</v>
      </c>
    </row>
    <row r="26" spans="2:25" ht="15" customHeight="1" x14ac:dyDescent="0.15">
      <c r="B26" s="87"/>
      <c r="C26" s="87"/>
      <c r="D26" s="454" t="s">
        <v>428</v>
      </c>
      <c r="E26" s="94">
        <v>36</v>
      </c>
      <c r="F26" s="104">
        <f t="shared" si="0"/>
        <v>23</v>
      </c>
      <c r="G26" s="104">
        <f t="shared" si="1"/>
        <v>0</v>
      </c>
      <c r="H26" s="104">
        <f t="shared" si="2"/>
        <v>23</v>
      </c>
      <c r="I26" s="105">
        <f t="shared" si="8"/>
        <v>1.0216478291094119E-3</v>
      </c>
      <c r="J26" s="105">
        <f t="shared" si="3"/>
        <v>-36.111111111111107</v>
      </c>
      <c r="L26" s="382"/>
      <c r="O26" s="152"/>
      <c r="P26" s="152"/>
      <c r="Q26" s="454" t="s">
        <v>428</v>
      </c>
      <c r="R26" s="220">
        <v>0</v>
      </c>
      <c r="S26" s="105">
        <f t="shared" si="4"/>
        <v>0</v>
      </c>
      <c r="T26" s="220">
        <v>0</v>
      </c>
      <c r="U26" s="105">
        <f t="shared" si="5"/>
        <v>0</v>
      </c>
      <c r="V26" s="220">
        <v>20</v>
      </c>
      <c r="W26" s="105">
        <f t="shared" si="6"/>
        <v>3.3473587665652418E-3</v>
      </c>
      <c r="X26" s="220">
        <v>3</v>
      </c>
      <c r="Y26" s="105">
        <f t="shared" si="7"/>
        <v>4.7823855176613498E-4</v>
      </c>
    </row>
    <row r="27" spans="2:25" ht="15" customHeight="1" x14ac:dyDescent="0.15">
      <c r="B27" s="87"/>
      <c r="C27" s="87"/>
      <c r="D27" s="73" t="s">
        <v>430</v>
      </c>
      <c r="E27" s="94">
        <v>0</v>
      </c>
      <c r="F27" s="104">
        <f t="shared" si="0"/>
        <v>16</v>
      </c>
      <c r="G27" s="104">
        <f t="shared" si="1"/>
        <v>4</v>
      </c>
      <c r="H27" s="104">
        <f t="shared" si="2"/>
        <v>12</v>
      </c>
      <c r="I27" s="105">
        <f t="shared" si="8"/>
        <v>7.1071153329350391E-4</v>
      </c>
      <c r="J27" s="455">
        <v>0</v>
      </c>
      <c r="L27" s="382"/>
      <c r="O27" s="152"/>
      <c r="P27" s="152"/>
      <c r="Q27" s="73" t="s">
        <v>429</v>
      </c>
      <c r="R27" s="220">
        <v>0</v>
      </c>
      <c r="S27" s="105">
        <f t="shared" si="4"/>
        <v>0</v>
      </c>
      <c r="T27" s="220">
        <v>4</v>
      </c>
      <c r="U27" s="105">
        <f t="shared" si="5"/>
        <v>9.8676501424641992E-4</v>
      </c>
      <c r="V27" s="220">
        <v>0</v>
      </c>
      <c r="W27" s="105">
        <f t="shared" si="6"/>
        <v>0</v>
      </c>
      <c r="X27" s="220">
        <v>12</v>
      </c>
      <c r="Y27" s="105">
        <f t="shared" si="7"/>
        <v>1.9129542070645399E-3</v>
      </c>
    </row>
    <row r="28" spans="2:25" ht="15" customHeight="1" x14ac:dyDescent="0.15">
      <c r="B28" s="91"/>
      <c r="C28" s="91"/>
      <c r="D28" s="73" t="s">
        <v>405</v>
      </c>
      <c r="E28" s="94">
        <v>177</v>
      </c>
      <c r="F28" s="104">
        <f t="shared" ref="F28" si="9">F20-SUM(F21:F27)</f>
        <v>174</v>
      </c>
      <c r="G28" s="104">
        <f t="shared" si="1"/>
        <v>95</v>
      </c>
      <c r="H28" s="104">
        <f t="shared" si="2"/>
        <v>79</v>
      </c>
      <c r="I28" s="105">
        <f t="shared" si="8"/>
        <v>7.728987924566855E-3</v>
      </c>
      <c r="J28" s="105">
        <f t="shared" si="3"/>
        <v>-1.6949152542372881</v>
      </c>
      <c r="L28" s="382"/>
      <c r="O28" s="153"/>
      <c r="P28" s="153"/>
      <c r="Q28" s="73" t="s">
        <v>405</v>
      </c>
      <c r="R28" s="104">
        <v>4</v>
      </c>
      <c r="S28" s="105">
        <f t="shared" si="4"/>
        <v>6.4400623398034489E-4</v>
      </c>
      <c r="T28" s="104">
        <v>91</v>
      </c>
      <c r="U28" s="105">
        <f t="shared" si="5"/>
        <v>2.2448904074106053E-2</v>
      </c>
      <c r="V28" s="104">
        <v>46</v>
      </c>
      <c r="W28" s="105">
        <f t="shared" si="6"/>
        <v>7.6989251631000557E-3</v>
      </c>
      <c r="X28" s="104">
        <v>33</v>
      </c>
      <c r="Y28" s="105">
        <f t="shared" si="7"/>
        <v>5.2606240694274848E-3</v>
      </c>
    </row>
    <row r="29" spans="2:25" x14ac:dyDescent="0.15">
      <c r="J29" s="145"/>
    </row>
    <row r="31" spans="2:25" x14ac:dyDescent="0.15">
      <c r="G31" s="146"/>
      <c r="H31" s="147"/>
      <c r="R31" s="138"/>
      <c r="S31" s="139"/>
      <c r="T31" s="140"/>
      <c r="U31" s="138"/>
      <c r="Y31" s="141"/>
    </row>
    <row r="32" spans="2:25" ht="13.5" customHeight="1" x14ac:dyDescent="0.15">
      <c r="G32" s="146"/>
      <c r="H32" s="147"/>
      <c r="P32" s="180"/>
      <c r="Q32" s="180"/>
      <c r="S32" s="139"/>
      <c r="T32" s="140"/>
      <c r="U32" s="139"/>
      <c r="V32" s="140"/>
      <c r="W32" s="141"/>
      <c r="Y32" s="141"/>
    </row>
    <row r="33" spans="7:25" x14ac:dyDescent="0.15">
      <c r="G33" s="146"/>
      <c r="H33" s="147"/>
      <c r="P33" s="180"/>
      <c r="Q33" s="180"/>
      <c r="S33" s="139"/>
      <c r="T33" s="140"/>
      <c r="U33" s="139"/>
      <c r="V33" s="140"/>
      <c r="W33" s="141"/>
      <c r="Y33" s="141"/>
    </row>
    <row r="34" spans="7:25" x14ac:dyDescent="0.15">
      <c r="G34" s="146"/>
      <c r="H34" s="147"/>
      <c r="P34" s="180"/>
      <c r="Q34" s="180"/>
      <c r="S34" s="139"/>
      <c r="T34" s="141"/>
      <c r="U34" s="139"/>
      <c r="V34" s="140"/>
      <c r="W34" s="141"/>
      <c r="Y34" s="141"/>
    </row>
    <row r="35" spans="7:25" x14ac:dyDescent="0.15">
      <c r="G35" s="146"/>
      <c r="H35" s="147"/>
      <c r="P35" s="180"/>
      <c r="Q35" s="180"/>
      <c r="S35" s="139"/>
      <c r="T35" s="140"/>
      <c r="U35" s="139"/>
      <c r="V35" s="140"/>
      <c r="W35" s="141"/>
      <c r="Y35" s="141"/>
    </row>
    <row r="36" spans="7:25" x14ac:dyDescent="0.15">
      <c r="G36" s="146"/>
      <c r="H36" s="147"/>
      <c r="P36" s="181"/>
      <c r="Q36" s="180"/>
      <c r="S36" s="139"/>
      <c r="T36" s="140"/>
      <c r="U36" s="139"/>
      <c r="V36" s="141"/>
      <c r="W36" s="141"/>
      <c r="Y36" s="141"/>
    </row>
    <row r="37" spans="7:25" x14ac:dyDescent="0.15">
      <c r="G37" s="146"/>
      <c r="H37" s="147"/>
      <c r="P37" s="181"/>
      <c r="Q37" s="180"/>
      <c r="R37" s="138"/>
      <c r="S37" s="139"/>
      <c r="T37" s="141"/>
      <c r="U37" s="139"/>
      <c r="V37" s="140"/>
      <c r="W37" s="141"/>
      <c r="Y37" s="141"/>
    </row>
    <row r="38" spans="7:25" x14ac:dyDescent="0.15">
      <c r="G38" s="146"/>
      <c r="H38" s="147"/>
      <c r="P38" s="181"/>
      <c r="Q38" s="180"/>
      <c r="S38" s="139"/>
      <c r="T38" s="140"/>
      <c r="U38" s="139"/>
      <c r="V38" s="140"/>
      <c r="W38" s="141"/>
      <c r="Y38" s="141"/>
    </row>
    <row r="39" spans="7:25" ht="13.5" customHeight="1" x14ac:dyDescent="0.15">
      <c r="G39" s="146"/>
      <c r="H39" s="147"/>
      <c r="P39" s="181"/>
      <c r="Q39" s="181"/>
      <c r="S39" s="139"/>
      <c r="T39" s="140"/>
      <c r="U39" s="139"/>
      <c r="V39" s="141"/>
      <c r="W39" s="141"/>
    </row>
    <row r="40" spans="7:25" x14ac:dyDescent="0.15">
      <c r="P40" s="181"/>
      <c r="Q40" s="181"/>
      <c r="S40" s="139"/>
      <c r="T40" s="140"/>
      <c r="U40" s="139"/>
      <c r="V40" s="141"/>
    </row>
    <row r="41" spans="7:25" x14ac:dyDescent="0.15">
      <c r="P41" s="181"/>
      <c r="Q41" s="181"/>
      <c r="S41" s="139"/>
      <c r="T41" s="140"/>
      <c r="U41" s="139"/>
      <c r="V41" s="140"/>
    </row>
    <row r="42" spans="7:25" x14ac:dyDescent="0.15">
      <c r="P42" s="181"/>
      <c r="Q42" s="181"/>
    </row>
    <row r="43" spans="7:25" x14ac:dyDescent="0.15">
      <c r="P43" s="181"/>
      <c r="Q43" s="180"/>
    </row>
    <row r="44" spans="7:25" x14ac:dyDescent="0.15">
      <c r="P44" s="181"/>
      <c r="Q44" s="180"/>
    </row>
    <row r="45" spans="7:25" x14ac:dyDescent="0.15">
      <c r="P45" s="181"/>
      <c r="Q45" s="180"/>
    </row>
    <row r="46" spans="7:25" x14ac:dyDescent="0.15">
      <c r="P46" s="180"/>
      <c r="Q46" s="180"/>
    </row>
    <row r="47" spans="7:25" x14ac:dyDescent="0.15">
      <c r="P47" s="180"/>
      <c r="Q47" s="180"/>
    </row>
    <row r="48" spans="7:25" x14ac:dyDescent="0.15">
      <c r="P48" s="180"/>
      <c r="Q48" s="180"/>
    </row>
    <row r="49" spans="16:17" x14ac:dyDescent="0.15">
      <c r="P49" s="180"/>
      <c r="Q49" s="180"/>
    </row>
    <row r="50" spans="16:17" x14ac:dyDescent="0.15">
      <c r="P50" s="180"/>
      <c r="Q50" s="180"/>
    </row>
    <row r="51" spans="16:17" x14ac:dyDescent="0.15">
      <c r="P51" s="180"/>
      <c r="Q51" s="180"/>
    </row>
    <row r="52" spans="16:17" x14ac:dyDescent="0.15">
      <c r="P52" s="180"/>
      <c r="Q52" s="180"/>
    </row>
    <row r="53" spans="16:17" x14ac:dyDescent="0.15">
      <c r="P53" s="180"/>
      <c r="Q53" s="180"/>
    </row>
    <row r="54" spans="16:17" x14ac:dyDescent="0.15">
      <c r="P54" s="180"/>
      <c r="Q54" s="180"/>
    </row>
    <row r="55" spans="16:17" x14ac:dyDescent="0.15">
      <c r="P55" s="180"/>
      <c r="Q55" s="180"/>
    </row>
    <row r="56" spans="16:17" x14ac:dyDescent="0.15">
      <c r="P56" s="180"/>
      <c r="Q56" s="180"/>
    </row>
    <row r="57" spans="16:17" x14ac:dyDescent="0.15">
      <c r="P57" s="180"/>
      <c r="Q57" s="180"/>
    </row>
    <row r="58" spans="16:17" ht="11.25" customHeight="1" x14ac:dyDescent="0.15"/>
  </sheetData>
  <mergeCells count="12">
    <mergeCell ref="V4:Y4"/>
    <mergeCell ref="O3:S3"/>
    <mergeCell ref="O5:Q6"/>
    <mergeCell ref="B1:J1"/>
    <mergeCell ref="G6:G7"/>
    <mergeCell ref="H6:H7"/>
    <mergeCell ref="E4:E7"/>
    <mergeCell ref="F4:F7"/>
    <mergeCell ref="I5:I6"/>
    <mergeCell ref="B3:F3"/>
    <mergeCell ref="J5:J7"/>
    <mergeCell ref="R4:U4"/>
  </mergeCells>
  <phoneticPr fontId="8"/>
  <printOptions horizontalCentered="1"/>
  <pageMargins left="0.23622047244094491" right="0.23622047244094491" top="0.59055118110236227" bottom="0.19685039370078741" header="0.31496062992125984" footer="0.31496062992125984"/>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O157"/>
  <sheetViews>
    <sheetView view="pageBreakPreview" topLeftCell="A85" zoomScale="115" zoomScaleNormal="95" zoomScaleSheetLayoutView="115" workbookViewId="0">
      <selection activeCell="L111" sqref="L111"/>
    </sheetView>
  </sheetViews>
  <sheetFormatPr defaultColWidth="9" defaultRowHeight="16.899999999999999" customHeight="1" x14ac:dyDescent="0.15"/>
  <cols>
    <col min="1" max="2" width="2.375" style="76" customWidth="1"/>
    <col min="3" max="3" width="4.75" style="76" customWidth="1"/>
    <col min="4" max="5" width="10.625" style="76" customWidth="1"/>
    <col min="6" max="6" width="6.25" style="76" customWidth="1"/>
    <col min="7" max="7" width="10.625" style="76" customWidth="1"/>
    <col min="8" max="8" width="6.25" style="76" customWidth="1"/>
    <col min="9" max="9" width="10.625" style="76" customWidth="1"/>
    <col min="10" max="10" width="6.25" style="76" customWidth="1"/>
    <col min="11" max="11" width="10.625" style="185" customWidth="1"/>
    <col min="12" max="13" width="6.25" style="76" customWidth="1"/>
    <col min="14" max="14" width="7.875" style="76" customWidth="1"/>
    <col min="15" max="15" width="8.375" style="76" customWidth="1"/>
    <col min="16" max="16384" width="9" style="76"/>
  </cols>
  <sheetData>
    <row r="1" spans="2:15" ht="16.899999999999999" customHeight="1" x14ac:dyDescent="0.15">
      <c r="B1" s="476" t="s">
        <v>216</v>
      </c>
      <c r="C1" s="476"/>
      <c r="D1" s="476"/>
      <c r="E1" s="476"/>
      <c r="F1" s="476"/>
      <c r="G1" s="476"/>
      <c r="H1" s="476"/>
      <c r="I1" s="476"/>
      <c r="J1" s="476"/>
      <c r="K1" s="476"/>
      <c r="L1" s="476"/>
      <c r="M1" s="476"/>
    </row>
    <row r="2" spans="2:15" ht="17.25" customHeight="1" x14ac:dyDescent="0.15">
      <c r="H2" s="160"/>
    </row>
    <row r="3" spans="2:15" ht="17.25" customHeight="1" x14ac:dyDescent="0.15">
      <c r="B3" s="554" t="s">
        <v>218</v>
      </c>
      <c r="C3" s="554"/>
      <c r="D3" s="554"/>
      <c r="E3" s="554"/>
    </row>
    <row r="4" spans="2:15" ht="17.25" customHeight="1" x14ac:dyDescent="0.15">
      <c r="B4" s="392"/>
      <c r="C4" s="65"/>
      <c r="D4" s="392"/>
      <c r="E4" s="392"/>
      <c r="F4" s="65"/>
      <c r="G4" s="392"/>
      <c r="H4" s="65"/>
      <c r="I4" s="392"/>
      <c r="J4" s="393"/>
      <c r="K4" s="392"/>
      <c r="L4" s="205"/>
      <c r="M4" s="393"/>
    </row>
    <row r="5" spans="2:15" ht="17.25" customHeight="1" x14ac:dyDescent="0.15">
      <c r="B5" s="230"/>
      <c r="C5" s="394"/>
      <c r="D5" s="448" t="s">
        <v>343</v>
      </c>
      <c r="E5" s="390" t="s">
        <v>432</v>
      </c>
      <c r="F5" s="563" t="s">
        <v>372</v>
      </c>
      <c r="G5" s="448" t="s">
        <v>300</v>
      </c>
      <c r="H5" s="563" t="s">
        <v>372</v>
      </c>
      <c r="I5" s="390" t="s">
        <v>344</v>
      </c>
      <c r="J5" s="563" t="s">
        <v>372</v>
      </c>
      <c r="K5" s="390" t="s">
        <v>433</v>
      </c>
      <c r="L5" s="563" t="s">
        <v>373</v>
      </c>
      <c r="M5" s="563" t="s">
        <v>372</v>
      </c>
      <c r="N5" s="381"/>
    </row>
    <row r="6" spans="2:15" ht="17.25" customHeight="1" x14ac:dyDescent="0.15">
      <c r="B6" s="214"/>
      <c r="C6" s="395"/>
      <c r="D6" s="214"/>
      <c r="E6" s="214"/>
      <c r="F6" s="564"/>
      <c r="G6" s="214"/>
      <c r="H6" s="564"/>
      <c r="I6" s="396"/>
      <c r="J6" s="564"/>
      <c r="K6" s="396"/>
      <c r="L6" s="564"/>
      <c r="M6" s="564"/>
      <c r="N6" s="78"/>
      <c r="O6" s="78"/>
    </row>
    <row r="7" spans="2:15" ht="17.25" customHeight="1" x14ac:dyDescent="0.15">
      <c r="B7" s="397"/>
      <c r="C7" s="389" t="s">
        <v>133</v>
      </c>
      <c r="D7" s="398">
        <v>7767347</v>
      </c>
      <c r="E7" s="398">
        <v>8410511</v>
      </c>
      <c r="F7" s="399">
        <f>SUM(E7-D7)/D7*100</f>
        <v>8.2803562142904124</v>
      </c>
      <c r="G7" s="398">
        <v>8355193</v>
      </c>
      <c r="H7" s="399">
        <f t="shared" ref="H7:J21" si="0">SUM(G7-E7)/E7*100</f>
        <v>-0.65772460198910632</v>
      </c>
      <c r="I7" s="398">
        <v>164775</v>
      </c>
      <c r="J7" s="399">
        <f t="shared" si="0"/>
        <v>-98.027873204125868</v>
      </c>
      <c r="K7" s="398">
        <v>181260</v>
      </c>
      <c r="L7" s="399">
        <f>SUM(K7-G7)/G7*100</f>
        <v>-97.830570760005187</v>
      </c>
      <c r="M7" s="399">
        <f>SUM(K7-I7)/I7*100</f>
        <v>10.004551661356395</v>
      </c>
      <c r="N7" s="385"/>
      <c r="O7" s="385"/>
    </row>
    <row r="8" spans="2:15" ht="17.25" customHeight="1" x14ac:dyDescent="0.15">
      <c r="B8" s="461" t="s">
        <v>122</v>
      </c>
      <c r="C8" s="387" t="s">
        <v>134</v>
      </c>
      <c r="D8" s="400">
        <v>7670519</v>
      </c>
      <c r="E8" s="400">
        <v>8148980</v>
      </c>
      <c r="F8" s="399">
        <f t="shared" ref="F8:F21" si="1">SUM(E8-D8)/D8*100</f>
        <v>6.2376613629403694</v>
      </c>
      <c r="G8" s="400">
        <v>5192047</v>
      </c>
      <c r="H8" s="399">
        <f t="shared" si="0"/>
        <v>-36.285927809370008</v>
      </c>
      <c r="I8" s="400">
        <v>85573</v>
      </c>
      <c r="J8" s="399">
        <f t="shared" si="0"/>
        <v>-98.351844657800669</v>
      </c>
      <c r="K8" s="400">
        <v>144342</v>
      </c>
      <c r="L8" s="399">
        <f t="shared" ref="L8:L12" si="2">SUM(K8-G8)/G8*100</f>
        <v>-97.21994042041608</v>
      </c>
      <c r="M8" s="399">
        <f t="shared" ref="M8:M13" si="3">SUM(K8-I8)/I8*100</f>
        <v>68.677035980975305</v>
      </c>
      <c r="N8" s="385"/>
      <c r="O8" s="385"/>
    </row>
    <row r="9" spans="2:15" ht="17.25" customHeight="1" x14ac:dyDescent="0.15">
      <c r="B9" s="229"/>
      <c r="C9" s="387" t="s">
        <v>135</v>
      </c>
      <c r="D9" s="400">
        <v>8667084</v>
      </c>
      <c r="E9" s="400">
        <v>9324646</v>
      </c>
      <c r="F9" s="399">
        <f t="shared" si="1"/>
        <v>7.5868885082918309</v>
      </c>
      <c r="G9" s="400">
        <v>1329529</v>
      </c>
      <c r="H9" s="399">
        <f t="shared" si="0"/>
        <v>-85.741775076501554</v>
      </c>
      <c r="I9" s="400">
        <v>124358</v>
      </c>
      <c r="J9" s="399">
        <f t="shared" si="0"/>
        <v>-90.646462017752157</v>
      </c>
      <c r="K9" s="400">
        <v>296354</v>
      </c>
      <c r="L9" s="399">
        <f t="shared" si="2"/>
        <v>-77.709850631313799</v>
      </c>
      <c r="M9" s="399">
        <f t="shared" si="3"/>
        <v>138.30714549928433</v>
      </c>
      <c r="N9" s="385"/>
      <c r="O9" s="385"/>
    </row>
    <row r="10" spans="2:15" ht="17.25" customHeight="1" x14ac:dyDescent="0.15">
      <c r="B10" s="461" t="s">
        <v>123</v>
      </c>
      <c r="C10" s="387" t="s">
        <v>136</v>
      </c>
      <c r="D10" s="400">
        <v>8289208</v>
      </c>
      <c r="E10" s="400">
        <v>8768718</v>
      </c>
      <c r="F10" s="399">
        <f t="shared" si="1"/>
        <v>5.7847504852092024</v>
      </c>
      <c r="G10" s="400">
        <v>77776</v>
      </c>
      <c r="H10" s="399">
        <f t="shared" si="0"/>
        <v>-99.113028837282712</v>
      </c>
      <c r="I10" s="400">
        <v>128311</v>
      </c>
      <c r="J10" s="399">
        <f t="shared" si="0"/>
        <v>64.975056572721655</v>
      </c>
      <c r="K10" s="400">
        <v>476900</v>
      </c>
      <c r="L10" s="399">
        <f t="shared" si="2"/>
        <v>513.1711581979016</v>
      </c>
      <c r="M10" s="399">
        <f t="shared" si="3"/>
        <v>271.67507072659396</v>
      </c>
      <c r="N10" s="385"/>
      <c r="O10" s="385"/>
    </row>
    <row r="11" spans="2:15" ht="17.25" customHeight="1" x14ac:dyDescent="0.15">
      <c r="B11" s="461"/>
      <c r="C11" s="387" t="s">
        <v>137</v>
      </c>
      <c r="D11" s="400">
        <v>7959657</v>
      </c>
      <c r="E11" s="400">
        <v>8669506</v>
      </c>
      <c r="F11" s="399">
        <f t="shared" si="1"/>
        <v>8.9180852893535487</v>
      </c>
      <c r="G11" s="400">
        <v>41766</v>
      </c>
      <c r="H11" s="399">
        <f t="shared" si="0"/>
        <v>-99.518242446570767</v>
      </c>
      <c r="I11" s="400">
        <v>107190</v>
      </c>
      <c r="J11" s="399">
        <f t="shared" si="0"/>
        <v>156.64416032179284</v>
      </c>
      <c r="K11" s="400">
        <v>525051</v>
      </c>
      <c r="L11" s="399">
        <f t="shared" si="2"/>
        <v>1157.1254130153714</v>
      </c>
      <c r="M11" s="399">
        <f t="shared" si="3"/>
        <v>389.83207388748951</v>
      </c>
      <c r="N11" s="385"/>
      <c r="O11" s="385"/>
    </row>
    <row r="12" spans="2:15" ht="17.25" customHeight="1" x14ac:dyDescent="0.15">
      <c r="B12" s="461" t="s">
        <v>124</v>
      </c>
      <c r="C12" s="388" t="s">
        <v>138</v>
      </c>
      <c r="D12" s="401">
        <v>7924104</v>
      </c>
      <c r="E12" s="401">
        <v>8560195</v>
      </c>
      <c r="F12" s="399">
        <f t="shared" si="1"/>
        <v>8.0272924232190785</v>
      </c>
      <c r="G12" s="401">
        <v>57286</v>
      </c>
      <c r="H12" s="399">
        <f t="shared" si="0"/>
        <v>-99.330786272976255</v>
      </c>
      <c r="I12" s="401">
        <v>125482</v>
      </c>
      <c r="J12" s="399">
        <f t="shared" si="0"/>
        <v>119.04479279405092</v>
      </c>
      <c r="K12" s="401">
        <v>627358</v>
      </c>
      <c r="L12" s="399">
        <f t="shared" si="2"/>
        <v>995.13319135565405</v>
      </c>
      <c r="M12" s="399">
        <f>SUM(K12-I12)/I12*100</f>
        <v>399.95855979343651</v>
      </c>
      <c r="N12" s="385"/>
      <c r="O12" s="385"/>
    </row>
    <row r="13" spans="2:15" ht="17.25" customHeight="1" x14ac:dyDescent="0.15">
      <c r="B13" s="402"/>
      <c r="C13" s="386" t="s">
        <v>139</v>
      </c>
      <c r="D13" s="403">
        <v>48277919</v>
      </c>
      <c r="E13" s="404">
        <v>51882556</v>
      </c>
      <c r="F13" s="105">
        <f t="shared" si="1"/>
        <v>7.4664299428481993</v>
      </c>
      <c r="G13" s="404">
        <v>15053597</v>
      </c>
      <c r="H13" s="105">
        <f t="shared" si="0"/>
        <v>-70.985244057752283</v>
      </c>
      <c r="I13" s="404">
        <v>735689</v>
      </c>
      <c r="J13" s="105">
        <f>SUM(I13-G13)/G13*100</f>
        <v>-95.112869037214168</v>
      </c>
      <c r="K13" s="404">
        <v>2251265</v>
      </c>
      <c r="L13" s="105">
        <f>SUM(K13-G13)/G13*100</f>
        <v>-85.045002865428103</v>
      </c>
      <c r="M13" s="105">
        <f t="shared" si="3"/>
        <v>206.0077016239199</v>
      </c>
      <c r="N13" s="385"/>
      <c r="O13" s="385"/>
    </row>
    <row r="14" spans="2:15" ht="17.25" customHeight="1" x14ac:dyDescent="0.15">
      <c r="B14" s="397"/>
      <c r="C14" s="389" t="s">
        <v>140</v>
      </c>
      <c r="D14" s="398">
        <v>8333501</v>
      </c>
      <c r="E14" s="398">
        <v>8899104</v>
      </c>
      <c r="F14" s="399">
        <f t="shared" si="1"/>
        <v>6.7870994435591951</v>
      </c>
      <c r="G14" s="398">
        <v>82705</v>
      </c>
      <c r="H14" s="399">
        <f t="shared" si="0"/>
        <v>-99.070636774219068</v>
      </c>
      <c r="I14" s="398">
        <v>199096</v>
      </c>
      <c r="J14" s="399">
        <f t="shared" si="0"/>
        <v>140.73030651109363</v>
      </c>
      <c r="K14" s="555"/>
      <c r="L14" s="558"/>
      <c r="M14" s="558"/>
    </row>
    <row r="15" spans="2:15" ht="17.25" customHeight="1" x14ac:dyDescent="0.15">
      <c r="B15" s="461" t="s">
        <v>125</v>
      </c>
      <c r="C15" s="387" t="s">
        <v>141</v>
      </c>
      <c r="D15" s="400">
        <v>9049141</v>
      </c>
      <c r="E15" s="400">
        <v>9184816</v>
      </c>
      <c r="F15" s="399">
        <f t="shared" si="1"/>
        <v>1.4993135812559446</v>
      </c>
      <c r="G15" s="400">
        <v>106676</v>
      </c>
      <c r="H15" s="399">
        <f t="shared" si="0"/>
        <v>-98.838561382176849</v>
      </c>
      <c r="I15" s="400">
        <v>216033</v>
      </c>
      <c r="J15" s="399">
        <f t="shared" si="0"/>
        <v>102.51321759346057</v>
      </c>
      <c r="K15" s="556"/>
      <c r="L15" s="559"/>
      <c r="M15" s="559"/>
    </row>
    <row r="16" spans="2:15" ht="17.25" customHeight="1" x14ac:dyDescent="0.15">
      <c r="B16" s="461"/>
      <c r="C16" s="387" t="s">
        <v>142</v>
      </c>
      <c r="D16" s="400">
        <v>7372160</v>
      </c>
      <c r="E16" s="400">
        <v>7843123</v>
      </c>
      <c r="F16" s="399">
        <f t="shared" si="1"/>
        <v>6.3883990580779582</v>
      </c>
      <c r="G16" s="400">
        <v>104761</v>
      </c>
      <c r="H16" s="399">
        <f t="shared" si="0"/>
        <v>-98.664294822355842</v>
      </c>
      <c r="I16" s="400">
        <v>161382</v>
      </c>
      <c r="J16" s="399">
        <f t="shared" si="0"/>
        <v>54.04778495814282</v>
      </c>
      <c r="K16" s="556"/>
      <c r="L16" s="559"/>
      <c r="M16" s="559"/>
    </row>
    <row r="17" spans="2:15" ht="17.25" customHeight="1" x14ac:dyDescent="0.15">
      <c r="B17" s="461" t="s">
        <v>123</v>
      </c>
      <c r="C17" s="387" t="s">
        <v>143</v>
      </c>
      <c r="D17" s="400">
        <v>8267802</v>
      </c>
      <c r="E17" s="400">
        <v>8081362</v>
      </c>
      <c r="F17" s="399">
        <f t="shared" si="1"/>
        <v>-2.2550128800859044</v>
      </c>
      <c r="G17" s="400">
        <v>126586</v>
      </c>
      <c r="H17" s="399">
        <f t="shared" si="0"/>
        <v>-98.433605622418597</v>
      </c>
      <c r="I17" s="400">
        <v>165293</v>
      </c>
      <c r="J17" s="399">
        <f t="shared" si="0"/>
        <v>30.577631017648084</v>
      </c>
      <c r="K17" s="556"/>
      <c r="L17" s="559"/>
      <c r="M17" s="559"/>
    </row>
    <row r="18" spans="2:15" ht="17.25" customHeight="1" x14ac:dyDescent="0.15">
      <c r="B18" s="461"/>
      <c r="C18" s="387" t="s">
        <v>144</v>
      </c>
      <c r="D18" s="400">
        <v>8139979</v>
      </c>
      <c r="E18" s="400">
        <v>8068185</v>
      </c>
      <c r="F18" s="399">
        <f t="shared" si="1"/>
        <v>-0.88199244740066285</v>
      </c>
      <c r="G18" s="400">
        <v>164382</v>
      </c>
      <c r="H18" s="399">
        <f t="shared" si="0"/>
        <v>-97.96259009926024</v>
      </c>
      <c r="I18" s="400">
        <v>175799</v>
      </c>
      <c r="J18" s="399">
        <f t="shared" si="0"/>
        <v>6.945407648039323</v>
      </c>
      <c r="K18" s="556"/>
      <c r="L18" s="559"/>
      <c r="M18" s="559"/>
    </row>
    <row r="19" spans="2:15" ht="17.25" customHeight="1" x14ac:dyDescent="0.15">
      <c r="B19" s="461" t="s">
        <v>124</v>
      </c>
      <c r="C19" s="388" t="s">
        <v>145</v>
      </c>
      <c r="D19" s="401">
        <v>8377750</v>
      </c>
      <c r="E19" s="401">
        <v>8299261</v>
      </c>
      <c r="F19" s="399">
        <f t="shared" si="1"/>
        <v>-0.93687445913282208</v>
      </c>
      <c r="G19" s="401">
        <v>209114</v>
      </c>
      <c r="H19" s="399">
        <f t="shared" si="0"/>
        <v>-97.480329875153942</v>
      </c>
      <c r="I19" s="401">
        <v>217946</v>
      </c>
      <c r="J19" s="399">
        <f t="shared" si="0"/>
        <v>4.2235335749878056</v>
      </c>
      <c r="K19" s="557"/>
      <c r="L19" s="560"/>
      <c r="M19" s="560"/>
    </row>
    <row r="20" spans="2:15" ht="17.25" customHeight="1" x14ac:dyDescent="0.15">
      <c r="B20" s="402"/>
      <c r="C20" s="386" t="s">
        <v>139</v>
      </c>
      <c r="D20" s="403">
        <v>49540333</v>
      </c>
      <c r="E20" s="404">
        <v>50375851</v>
      </c>
      <c r="F20" s="105">
        <f t="shared" si="1"/>
        <v>1.6865409443251016</v>
      </c>
      <c r="G20" s="404">
        <v>794224</v>
      </c>
      <c r="H20" s="105">
        <f t="shared" si="0"/>
        <v>-98.423403308859235</v>
      </c>
      <c r="I20" s="404">
        <v>1135549</v>
      </c>
      <c r="J20" s="105">
        <f>SUM(I20-G20)/G20*100</f>
        <v>42.975911077983035</v>
      </c>
      <c r="K20" s="405"/>
      <c r="L20" s="406"/>
      <c r="M20" s="406"/>
    </row>
    <row r="21" spans="2:15" ht="17.25" customHeight="1" x14ac:dyDescent="0.15">
      <c r="B21" s="561" t="s">
        <v>147</v>
      </c>
      <c r="C21" s="562"/>
      <c r="D21" s="403">
        <v>97818252</v>
      </c>
      <c r="E21" s="404">
        <v>102258407</v>
      </c>
      <c r="F21" s="105">
        <f t="shared" si="1"/>
        <v>4.5391886577568368</v>
      </c>
      <c r="G21" s="404">
        <v>15847821</v>
      </c>
      <c r="H21" s="105">
        <f t="shared" si="0"/>
        <v>-84.502182788746154</v>
      </c>
      <c r="I21" s="404">
        <v>1871238</v>
      </c>
      <c r="J21" s="105">
        <f>SUM(I21-G21)/G21*100</f>
        <v>-88.192458761365373</v>
      </c>
      <c r="K21" s="405"/>
      <c r="L21" s="406"/>
      <c r="M21" s="406"/>
    </row>
    <row r="22" spans="2:15" ht="17.25" customHeight="1" x14ac:dyDescent="0.15">
      <c r="B22" s="98"/>
      <c r="C22" s="98"/>
      <c r="D22" s="98"/>
      <c r="E22" s="98"/>
      <c r="F22" s="161"/>
      <c r="G22" s="98"/>
      <c r="H22" s="161"/>
      <c r="I22" s="98"/>
      <c r="J22" s="161"/>
      <c r="K22" s="210"/>
      <c r="L22" s="161"/>
      <c r="M22" s="161"/>
    </row>
    <row r="23" spans="2:15" ht="17.25" customHeight="1" x14ac:dyDescent="0.15">
      <c r="B23" s="98"/>
      <c r="C23" s="98"/>
      <c r="D23" s="98"/>
      <c r="E23" s="98"/>
      <c r="F23" s="161"/>
      <c r="G23" s="98"/>
      <c r="H23" s="161"/>
      <c r="I23" s="98"/>
      <c r="J23" s="161"/>
      <c r="K23" s="210"/>
      <c r="L23" s="161"/>
      <c r="M23" s="161"/>
    </row>
    <row r="24" spans="2:15" ht="17.25" customHeight="1" x14ac:dyDescent="0.15">
      <c r="B24" s="98"/>
      <c r="C24" s="98"/>
      <c r="D24" s="98"/>
      <c r="E24" s="98"/>
      <c r="F24" s="161"/>
      <c r="G24" s="98"/>
      <c r="H24" s="161"/>
      <c r="I24" s="98"/>
      <c r="J24" s="161"/>
      <c r="K24" s="210"/>
      <c r="L24" s="161"/>
      <c r="M24" s="161"/>
    </row>
    <row r="25" spans="2:15" ht="17.25" customHeight="1" x14ac:dyDescent="0.15"/>
    <row r="26" spans="2:15" ht="17.25" customHeight="1" x14ac:dyDescent="0.15">
      <c r="I26" s="160"/>
      <c r="K26" s="160"/>
    </row>
    <row r="27" spans="2:15" ht="17.25" customHeight="1" x14ac:dyDescent="0.15">
      <c r="B27" s="554" t="s">
        <v>219</v>
      </c>
      <c r="C27" s="554"/>
      <c r="D27" s="554"/>
    </row>
    <row r="28" spans="2:15" ht="17.25" customHeight="1" x14ac:dyDescent="0.15">
      <c r="B28" s="392"/>
      <c r="C28" s="65"/>
      <c r="D28" s="392"/>
      <c r="E28" s="392"/>
      <c r="F28" s="65"/>
      <c r="G28" s="392"/>
      <c r="H28" s="65"/>
      <c r="I28" s="392"/>
      <c r="J28" s="393"/>
      <c r="K28" s="392"/>
      <c r="L28" s="205"/>
      <c r="M28" s="393"/>
    </row>
    <row r="29" spans="2:15" ht="17.25" customHeight="1" x14ac:dyDescent="0.15">
      <c r="B29" s="230"/>
      <c r="C29" s="394"/>
      <c r="D29" s="448" t="s">
        <v>343</v>
      </c>
      <c r="E29" s="390" t="s">
        <v>208</v>
      </c>
      <c r="F29" s="563" t="s">
        <v>372</v>
      </c>
      <c r="G29" s="448" t="s">
        <v>300</v>
      </c>
      <c r="H29" s="563" t="s">
        <v>372</v>
      </c>
      <c r="I29" s="390" t="s">
        <v>344</v>
      </c>
      <c r="J29" s="563" t="s">
        <v>372</v>
      </c>
      <c r="K29" s="390" t="s">
        <v>433</v>
      </c>
      <c r="L29" s="563" t="s">
        <v>373</v>
      </c>
      <c r="M29" s="563" t="s">
        <v>372</v>
      </c>
    </row>
    <row r="30" spans="2:15" ht="17.25" customHeight="1" x14ac:dyDescent="0.15">
      <c r="B30" s="214"/>
      <c r="C30" s="395"/>
      <c r="D30" s="214"/>
      <c r="E30" s="214"/>
      <c r="F30" s="564"/>
      <c r="G30" s="214"/>
      <c r="H30" s="564"/>
      <c r="I30" s="214"/>
      <c r="J30" s="564"/>
      <c r="K30" s="396"/>
      <c r="L30" s="564"/>
      <c r="M30" s="564"/>
      <c r="N30" s="78"/>
      <c r="O30" s="78"/>
    </row>
    <row r="31" spans="2:15" ht="17.25" customHeight="1" x14ac:dyDescent="0.15">
      <c r="B31" s="397"/>
      <c r="C31" s="389" t="s">
        <v>133</v>
      </c>
      <c r="D31" s="407">
        <v>2466152</v>
      </c>
      <c r="E31" s="398">
        <v>2702560</v>
      </c>
      <c r="F31" s="399">
        <f>SUM(E31-D31)/D31*100</f>
        <v>9.5861082366374823</v>
      </c>
      <c r="G31" s="398">
        <v>2698824</v>
      </c>
      <c r="H31" s="399">
        <f t="shared" ref="H31:J45" si="4">SUM(G31-E31)/E31*100</f>
        <v>-0.13823929903498905</v>
      </c>
      <c r="I31" s="398">
        <v>55718</v>
      </c>
      <c r="J31" s="399">
        <f t="shared" si="4"/>
        <v>-97.935471153361604</v>
      </c>
      <c r="K31" s="398">
        <v>29736</v>
      </c>
      <c r="L31" s="399">
        <f>SUM(K31-G31)/G31*100</f>
        <v>-98.898186765791323</v>
      </c>
      <c r="M31" s="399">
        <f>SUM(K31-I31)/I31*100</f>
        <v>-46.631250224344015</v>
      </c>
      <c r="N31" s="385"/>
      <c r="O31" s="385"/>
    </row>
    <row r="32" spans="2:15" ht="17.25" customHeight="1" x14ac:dyDescent="0.15">
      <c r="B32" s="461" t="s">
        <v>122</v>
      </c>
      <c r="C32" s="387" t="s">
        <v>134</v>
      </c>
      <c r="D32" s="409">
        <v>2428482</v>
      </c>
      <c r="E32" s="400">
        <v>2581770</v>
      </c>
      <c r="F32" s="399">
        <f t="shared" ref="F32:F45" si="5">SUM(E32-D32)/D32*100</f>
        <v>6.3120912570074639</v>
      </c>
      <c r="G32" s="400">
        <v>1155960</v>
      </c>
      <c r="H32" s="399">
        <f t="shared" si="4"/>
        <v>-55.226065838552621</v>
      </c>
      <c r="I32" s="400">
        <v>13832</v>
      </c>
      <c r="J32" s="399">
        <f t="shared" si="4"/>
        <v>-98.803418803418808</v>
      </c>
      <c r="K32" s="400">
        <v>28422</v>
      </c>
      <c r="L32" s="399">
        <f>SUM(K32-G32)/G32*100</f>
        <v>-97.541264403612587</v>
      </c>
      <c r="M32" s="399">
        <f t="shared" ref="M32:M37" si="6">SUM(K32-I32)/I32*100</f>
        <v>105.48004626951995</v>
      </c>
      <c r="N32" s="385"/>
      <c r="O32" s="385"/>
    </row>
    <row r="33" spans="2:15" ht="17.25" customHeight="1" x14ac:dyDescent="0.15">
      <c r="B33" s="461"/>
      <c r="C33" s="387" t="s">
        <v>135</v>
      </c>
      <c r="D33" s="409">
        <v>2577739</v>
      </c>
      <c r="E33" s="400">
        <v>2752194</v>
      </c>
      <c r="F33" s="399">
        <f t="shared" si="5"/>
        <v>6.7677526700724941</v>
      </c>
      <c r="G33" s="400">
        <v>217679</v>
      </c>
      <c r="H33" s="399">
        <f t="shared" si="4"/>
        <v>-92.090710175227471</v>
      </c>
      <c r="I33" s="400">
        <v>19398</v>
      </c>
      <c r="J33" s="399">
        <f t="shared" si="4"/>
        <v>-91.088713196955155</v>
      </c>
      <c r="K33" s="400">
        <v>82456</v>
      </c>
      <c r="L33" s="399">
        <f t="shared" ref="L33:L37" si="7">SUM(K33-G33)/G33*100</f>
        <v>-62.120369902471076</v>
      </c>
      <c r="M33" s="399">
        <f t="shared" si="6"/>
        <v>325.07474997422412</v>
      </c>
      <c r="N33" s="385"/>
      <c r="O33" s="385"/>
    </row>
    <row r="34" spans="2:15" ht="17.25" customHeight="1" x14ac:dyDescent="0.15">
      <c r="B34" s="461" t="s">
        <v>123</v>
      </c>
      <c r="C34" s="387" t="s">
        <v>136</v>
      </c>
      <c r="D34" s="409">
        <v>2803778</v>
      </c>
      <c r="E34" s="400">
        <v>2885456</v>
      </c>
      <c r="F34" s="399">
        <f t="shared" si="5"/>
        <v>2.9131407693476445</v>
      </c>
      <c r="G34" s="400">
        <v>5312</v>
      </c>
      <c r="H34" s="399">
        <f t="shared" si="4"/>
        <v>-99.815904314603998</v>
      </c>
      <c r="I34" s="400">
        <v>17558</v>
      </c>
      <c r="J34" s="399">
        <f t="shared" si="4"/>
        <v>230.53463855421685</v>
      </c>
      <c r="K34" s="400">
        <v>157557</v>
      </c>
      <c r="L34" s="399">
        <f t="shared" si="7"/>
        <v>2866.0579819277109</v>
      </c>
      <c r="M34" s="399">
        <f t="shared" si="6"/>
        <v>797.35163458252646</v>
      </c>
      <c r="N34" s="385"/>
      <c r="O34" s="385"/>
    </row>
    <row r="35" spans="2:15" ht="17.25" customHeight="1" x14ac:dyDescent="0.15">
      <c r="B35" s="461"/>
      <c r="C35" s="400" t="s">
        <v>137</v>
      </c>
      <c r="D35" s="409">
        <v>2562328</v>
      </c>
      <c r="E35" s="400">
        <v>2742819</v>
      </c>
      <c r="F35" s="399">
        <f t="shared" si="5"/>
        <v>7.0440240281494013</v>
      </c>
      <c r="G35" s="400">
        <v>4488</v>
      </c>
      <c r="H35" s="399">
        <f t="shared" si="4"/>
        <v>-99.836372724558203</v>
      </c>
      <c r="I35" s="400">
        <v>17376</v>
      </c>
      <c r="J35" s="399">
        <f t="shared" si="4"/>
        <v>287.16577540106954</v>
      </c>
      <c r="K35" s="400">
        <v>173930</v>
      </c>
      <c r="L35" s="399">
        <f t="shared" si="7"/>
        <v>3775.4456327985745</v>
      </c>
      <c r="M35" s="399">
        <f t="shared" si="6"/>
        <v>900.97836095764274</v>
      </c>
      <c r="N35" s="385"/>
      <c r="O35" s="385"/>
    </row>
    <row r="36" spans="2:15" ht="17.25" customHeight="1" x14ac:dyDescent="0.15">
      <c r="B36" s="461" t="s">
        <v>124</v>
      </c>
      <c r="C36" s="401" t="s">
        <v>138</v>
      </c>
      <c r="D36" s="410">
        <v>2550151</v>
      </c>
      <c r="E36" s="401">
        <v>2753983</v>
      </c>
      <c r="F36" s="399">
        <f t="shared" si="5"/>
        <v>7.992938457369779</v>
      </c>
      <c r="G36" s="401">
        <v>8028</v>
      </c>
      <c r="H36" s="399">
        <f t="shared" si="4"/>
        <v>-99.70849493261214</v>
      </c>
      <c r="I36" s="401">
        <v>17285</v>
      </c>
      <c r="J36" s="399">
        <f t="shared" si="4"/>
        <v>115.30891878425511</v>
      </c>
      <c r="K36" s="401">
        <v>149011</v>
      </c>
      <c r="L36" s="399">
        <f t="shared" si="7"/>
        <v>1756.1410064773295</v>
      </c>
      <c r="M36" s="399">
        <f t="shared" si="6"/>
        <v>762.08273069135089</v>
      </c>
      <c r="N36" s="385"/>
      <c r="O36" s="385"/>
    </row>
    <row r="37" spans="2:15" ht="17.25" customHeight="1" x14ac:dyDescent="0.15">
      <c r="B37" s="402"/>
      <c r="C37" s="386" t="s">
        <v>139</v>
      </c>
      <c r="D37" s="104">
        <v>15388630</v>
      </c>
      <c r="E37" s="104">
        <v>16418782</v>
      </c>
      <c r="F37" s="105">
        <f t="shared" si="5"/>
        <v>6.6942411377750979</v>
      </c>
      <c r="G37" s="104">
        <v>4090291</v>
      </c>
      <c r="H37" s="105">
        <f t="shared" si="4"/>
        <v>-75.087731842715257</v>
      </c>
      <c r="I37" s="104">
        <v>141167</v>
      </c>
      <c r="J37" s="105">
        <f t="shared" si="4"/>
        <v>-96.548729662510567</v>
      </c>
      <c r="K37" s="104">
        <v>621112</v>
      </c>
      <c r="L37" s="105">
        <f t="shared" si="7"/>
        <v>-84.814967932599416</v>
      </c>
      <c r="M37" s="105">
        <f t="shared" si="6"/>
        <v>339.98384891653149</v>
      </c>
      <c r="N37" s="385"/>
      <c r="O37" s="385"/>
    </row>
    <row r="38" spans="2:15" ht="17.25" customHeight="1" x14ac:dyDescent="0.15">
      <c r="B38" s="397"/>
      <c r="C38" s="389" t="s">
        <v>140</v>
      </c>
      <c r="D38" s="398">
        <v>2647901</v>
      </c>
      <c r="E38" s="398">
        <v>2824777</v>
      </c>
      <c r="F38" s="399">
        <f t="shared" si="5"/>
        <v>6.6798569886109789</v>
      </c>
      <c r="G38" s="398">
        <v>10300</v>
      </c>
      <c r="H38" s="399">
        <f t="shared" si="4"/>
        <v>-99.635369446862526</v>
      </c>
      <c r="I38" s="398">
        <v>59465</v>
      </c>
      <c r="J38" s="399">
        <f t="shared" si="4"/>
        <v>477.33009708737865</v>
      </c>
      <c r="K38" s="555"/>
      <c r="L38" s="558"/>
      <c r="M38" s="558"/>
    </row>
    <row r="39" spans="2:15" ht="17.25" customHeight="1" x14ac:dyDescent="0.15">
      <c r="B39" s="461" t="s">
        <v>125</v>
      </c>
      <c r="C39" s="387" t="s">
        <v>141</v>
      </c>
      <c r="D39" s="400">
        <v>2456384</v>
      </c>
      <c r="E39" s="400">
        <v>2425830</v>
      </c>
      <c r="F39" s="399">
        <f t="shared" si="5"/>
        <v>-1.2438608947135301</v>
      </c>
      <c r="G39" s="400">
        <v>15882</v>
      </c>
      <c r="H39" s="399">
        <f t="shared" si="4"/>
        <v>-99.34529624911886</v>
      </c>
      <c r="I39" s="400">
        <v>34965</v>
      </c>
      <c r="J39" s="399">
        <f t="shared" si="4"/>
        <v>120.15489233094068</v>
      </c>
      <c r="K39" s="556"/>
      <c r="L39" s="559"/>
      <c r="M39" s="559"/>
    </row>
    <row r="40" spans="2:15" ht="17.25" customHeight="1" x14ac:dyDescent="0.15">
      <c r="B40" s="461"/>
      <c r="C40" s="387" t="s">
        <v>142</v>
      </c>
      <c r="D40" s="400">
        <v>2056228</v>
      </c>
      <c r="E40" s="400">
        <v>2209000</v>
      </c>
      <c r="F40" s="399">
        <f t="shared" si="5"/>
        <v>7.4297208286240632</v>
      </c>
      <c r="G40" s="400">
        <v>18861</v>
      </c>
      <c r="H40" s="399">
        <f t="shared" si="4"/>
        <v>-99.146174739701223</v>
      </c>
      <c r="I40" s="400">
        <v>27756</v>
      </c>
      <c r="J40" s="399">
        <f t="shared" si="4"/>
        <v>47.16080801654207</v>
      </c>
      <c r="K40" s="556"/>
      <c r="L40" s="559"/>
      <c r="M40" s="559"/>
    </row>
    <row r="41" spans="2:15" ht="17.25" customHeight="1" x14ac:dyDescent="0.15">
      <c r="B41" s="461" t="s">
        <v>123</v>
      </c>
      <c r="C41" s="387" t="s">
        <v>143</v>
      </c>
      <c r="D41" s="400">
        <v>2549306</v>
      </c>
      <c r="E41" s="400">
        <v>2441612</v>
      </c>
      <c r="F41" s="399">
        <f t="shared" si="5"/>
        <v>-4.2244438290264092</v>
      </c>
      <c r="G41" s="400">
        <v>35578</v>
      </c>
      <c r="H41" s="399">
        <f t="shared" si="4"/>
        <v>-98.542847921782823</v>
      </c>
      <c r="I41" s="400">
        <v>33228</v>
      </c>
      <c r="J41" s="399">
        <f t="shared" si="4"/>
        <v>-6.6052054640508171</v>
      </c>
      <c r="K41" s="556"/>
      <c r="L41" s="559"/>
      <c r="M41" s="559"/>
    </row>
    <row r="42" spans="2:15" ht="17.25" customHeight="1" x14ac:dyDescent="0.15">
      <c r="B42" s="461"/>
      <c r="C42" s="387" t="s">
        <v>144</v>
      </c>
      <c r="D42" s="400">
        <v>2404934</v>
      </c>
      <c r="E42" s="400">
        <v>2384737</v>
      </c>
      <c r="F42" s="399">
        <f t="shared" si="5"/>
        <v>-0.83981514669425428</v>
      </c>
      <c r="G42" s="400">
        <v>66603</v>
      </c>
      <c r="H42" s="399">
        <f t="shared" si="4"/>
        <v>-97.207113404958278</v>
      </c>
      <c r="I42" s="400">
        <v>32752</v>
      </c>
      <c r="J42" s="399">
        <f t="shared" si="4"/>
        <v>-50.825037911205207</v>
      </c>
      <c r="K42" s="556"/>
      <c r="L42" s="559"/>
      <c r="M42" s="559"/>
    </row>
    <row r="43" spans="2:15" ht="17.25" customHeight="1" x14ac:dyDescent="0.15">
      <c r="B43" s="461" t="s">
        <v>124</v>
      </c>
      <c r="C43" s="388" t="s">
        <v>145</v>
      </c>
      <c r="D43" s="401">
        <v>2598719</v>
      </c>
      <c r="E43" s="401">
        <v>2482441</v>
      </c>
      <c r="F43" s="399">
        <f t="shared" si="5"/>
        <v>-4.4744352890789649</v>
      </c>
      <c r="G43" s="401">
        <v>69742</v>
      </c>
      <c r="H43" s="399">
        <f t="shared" si="4"/>
        <v>-97.19058781256031</v>
      </c>
      <c r="I43" s="401">
        <v>23786</v>
      </c>
      <c r="J43" s="399">
        <f t="shared" si="4"/>
        <v>-65.894296119985086</v>
      </c>
      <c r="K43" s="557"/>
      <c r="L43" s="560"/>
      <c r="M43" s="560"/>
    </row>
    <row r="44" spans="2:15" ht="17.25" customHeight="1" x14ac:dyDescent="0.15">
      <c r="B44" s="402"/>
      <c r="C44" s="386" t="s">
        <v>139</v>
      </c>
      <c r="D44" s="104">
        <v>14713472</v>
      </c>
      <c r="E44" s="104">
        <v>14768397</v>
      </c>
      <c r="F44" s="105">
        <f t="shared" si="5"/>
        <v>0.37329734273460408</v>
      </c>
      <c r="G44" s="104">
        <v>216966</v>
      </c>
      <c r="H44" s="105">
        <f t="shared" si="4"/>
        <v>-98.530876438383942</v>
      </c>
      <c r="I44" s="404">
        <v>211952</v>
      </c>
      <c r="J44" s="105">
        <f t="shared" si="4"/>
        <v>-2.3109611644220753</v>
      </c>
      <c r="K44" s="405"/>
      <c r="L44" s="406"/>
      <c r="M44" s="406"/>
    </row>
    <row r="45" spans="2:15" ht="17.25" customHeight="1" x14ac:dyDescent="0.15">
      <c r="B45" s="561" t="s">
        <v>146</v>
      </c>
      <c r="C45" s="562"/>
      <c r="D45" s="104">
        <v>30102102</v>
      </c>
      <c r="E45" s="104">
        <v>31187179</v>
      </c>
      <c r="F45" s="105">
        <f t="shared" si="5"/>
        <v>3.604655249656652</v>
      </c>
      <c r="G45" s="104">
        <v>4307257</v>
      </c>
      <c r="H45" s="411">
        <f t="shared" si="4"/>
        <v>-86.189013761071493</v>
      </c>
      <c r="I45" s="104">
        <v>353119</v>
      </c>
      <c r="J45" s="105">
        <f t="shared" si="4"/>
        <v>-91.801766182050443</v>
      </c>
      <c r="K45" s="412"/>
      <c r="L45" s="406"/>
      <c r="M45" s="406"/>
    </row>
    <row r="46" spans="2:15" ht="17.25" customHeight="1" x14ac:dyDescent="0.15">
      <c r="B46" s="98"/>
      <c r="C46" s="98"/>
      <c r="D46" s="98"/>
      <c r="E46" s="98"/>
      <c r="F46" s="161"/>
      <c r="G46" s="98"/>
      <c r="H46" s="161"/>
      <c r="I46" s="98"/>
      <c r="J46" s="161"/>
      <c r="K46" s="210"/>
      <c r="L46" s="161"/>
      <c r="M46" s="161"/>
    </row>
    <row r="47" spans="2:15" ht="17.25" customHeight="1" x14ac:dyDescent="0.15"/>
    <row r="48" spans="2:15" ht="17.25" customHeight="1" x14ac:dyDescent="0.15">
      <c r="B48" s="554" t="s">
        <v>220</v>
      </c>
      <c r="C48" s="554"/>
      <c r="D48" s="554"/>
      <c r="E48" s="554"/>
    </row>
    <row r="49" spans="2:15" ht="17.25" customHeight="1" x14ac:dyDescent="0.15">
      <c r="B49" s="392"/>
      <c r="C49" s="65"/>
      <c r="D49" s="392"/>
      <c r="E49" s="392"/>
      <c r="F49" s="65"/>
      <c r="G49" s="392"/>
      <c r="H49" s="65"/>
      <c r="I49" s="392"/>
      <c r="J49" s="393"/>
      <c r="K49" s="392"/>
      <c r="L49" s="205"/>
      <c r="M49" s="393"/>
    </row>
    <row r="50" spans="2:15" ht="17.25" customHeight="1" x14ac:dyDescent="0.15">
      <c r="B50" s="230"/>
      <c r="C50" s="394"/>
      <c r="D50" s="390" t="s">
        <v>434</v>
      </c>
      <c r="E50" s="390" t="s">
        <v>208</v>
      </c>
      <c r="F50" s="563" t="s">
        <v>372</v>
      </c>
      <c r="G50" s="390" t="s">
        <v>300</v>
      </c>
      <c r="H50" s="563" t="s">
        <v>372</v>
      </c>
      <c r="I50" s="448" t="s">
        <v>344</v>
      </c>
      <c r="J50" s="563" t="s">
        <v>372</v>
      </c>
      <c r="K50" s="390" t="s">
        <v>433</v>
      </c>
      <c r="L50" s="563" t="s">
        <v>373</v>
      </c>
      <c r="M50" s="563" t="s">
        <v>372</v>
      </c>
    </row>
    <row r="51" spans="2:15" ht="17.25" customHeight="1" x14ac:dyDescent="0.15">
      <c r="B51" s="214"/>
      <c r="C51" s="395"/>
      <c r="D51" s="214"/>
      <c r="E51" s="214"/>
      <c r="F51" s="564"/>
      <c r="G51" s="214"/>
      <c r="H51" s="564"/>
      <c r="I51" s="214"/>
      <c r="J51" s="564"/>
      <c r="K51" s="396"/>
      <c r="L51" s="564"/>
      <c r="M51" s="564"/>
      <c r="N51" s="78"/>
      <c r="O51" s="78"/>
    </row>
    <row r="52" spans="2:15" ht="17.25" customHeight="1" x14ac:dyDescent="0.15">
      <c r="B52" s="397"/>
      <c r="C52" s="389" t="s">
        <v>133</v>
      </c>
      <c r="D52" s="398">
        <v>2164081</v>
      </c>
      <c r="E52" s="398">
        <v>2380105</v>
      </c>
      <c r="F52" s="399">
        <f t="shared" ref="F52:F66" si="8">SUM(E52-D52)/D52*100</f>
        <v>9.9822511264596852</v>
      </c>
      <c r="G52" s="398">
        <v>2303277</v>
      </c>
      <c r="H52" s="399">
        <f>SUM(G52-E52)/E52*100</f>
        <v>-3.2279248184428835</v>
      </c>
      <c r="I52" s="398">
        <v>37183</v>
      </c>
      <c r="J52" s="399">
        <f t="shared" ref="J52:J66" si="9">SUM(I52-G52)/G52*100</f>
        <v>-98.385647926845095</v>
      </c>
      <c r="K52" s="398">
        <v>2015</v>
      </c>
      <c r="L52" s="399">
        <f>SUM(K52-G52)/G52*100</f>
        <v>-99.912515950100655</v>
      </c>
      <c r="M52" s="399">
        <f>SUM(K52-I52)/I52*100</f>
        <v>-94.580856843181024</v>
      </c>
      <c r="N52" s="385"/>
      <c r="O52" s="385"/>
    </row>
    <row r="53" spans="2:15" ht="17.25" customHeight="1" x14ac:dyDescent="0.15">
      <c r="B53" s="461" t="s">
        <v>122</v>
      </c>
      <c r="C53" s="387" t="s">
        <v>134</v>
      </c>
      <c r="D53" s="400">
        <v>2250383</v>
      </c>
      <c r="E53" s="400">
        <v>2369509</v>
      </c>
      <c r="F53" s="399">
        <f t="shared" si="8"/>
        <v>5.2935878026095997</v>
      </c>
      <c r="G53" s="400">
        <v>989741</v>
      </c>
      <c r="H53" s="399">
        <f t="shared" ref="H53:H65" si="10">SUM(G53-E53)/E53*100</f>
        <v>-58.230122780711113</v>
      </c>
      <c r="I53" s="400">
        <v>1467</v>
      </c>
      <c r="J53" s="399">
        <f t="shared" si="9"/>
        <v>-99.851779404915021</v>
      </c>
      <c r="K53" s="400">
        <v>5206</v>
      </c>
      <c r="L53" s="399">
        <f t="shared" ref="L53:L58" si="11">SUM(K53-G53)/G53*100</f>
        <v>-99.474003805035863</v>
      </c>
      <c r="M53" s="399">
        <f t="shared" ref="M53:M57" si="12">SUM(K53-I53)/I53*100</f>
        <v>254.87389229720517</v>
      </c>
      <c r="N53" s="385"/>
      <c r="O53" s="385"/>
    </row>
    <row r="54" spans="2:15" ht="17.25" customHeight="1" x14ac:dyDescent="0.15">
      <c r="B54" s="461"/>
      <c r="C54" s="387" t="s">
        <v>135</v>
      </c>
      <c r="D54" s="400">
        <v>2331685</v>
      </c>
      <c r="E54" s="400">
        <v>2504193</v>
      </c>
      <c r="F54" s="399">
        <f t="shared" si="8"/>
        <v>7.398426459834841</v>
      </c>
      <c r="G54" s="400">
        <v>152162</v>
      </c>
      <c r="H54" s="399">
        <f t="shared" si="10"/>
        <v>-93.923711151656448</v>
      </c>
      <c r="I54" s="400">
        <v>2018</v>
      </c>
      <c r="J54" s="399">
        <f t="shared" si="9"/>
        <v>-98.673781890353709</v>
      </c>
      <c r="K54" s="400">
        <v>48418</v>
      </c>
      <c r="L54" s="399">
        <f t="shared" si="11"/>
        <v>-68.179966088773796</v>
      </c>
      <c r="M54" s="399">
        <f t="shared" si="12"/>
        <v>2299.3062438057482</v>
      </c>
      <c r="N54" s="385"/>
      <c r="O54" s="385"/>
    </row>
    <row r="55" spans="2:15" ht="17.25" customHeight="1" x14ac:dyDescent="0.15">
      <c r="B55" s="461" t="s">
        <v>123</v>
      </c>
      <c r="C55" s="387" t="s">
        <v>136</v>
      </c>
      <c r="D55" s="400">
        <v>2607989</v>
      </c>
      <c r="E55" s="400">
        <v>2683048</v>
      </c>
      <c r="F55" s="399">
        <f t="shared" si="8"/>
        <v>2.8780412800820865</v>
      </c>
      <c r="G55" s="400">
        <v>1256</v>
      </c>
      <c r="H55" s="399">
        <f t="shared" si="10"/>
        <v>-99.953187568765074</v>
      </c>
      <c r="I55" s="400">
        <v>3594</v>
      </c>
      <c r="J55" s="399">
        <f t="shared" si="9"/>
        <v>186.14649681528664</v>
      </c>
      <c r="K55" s="400">
        <v>124337</v>
      </c>
      <c r="L55" s="399">
        <f t="shared" si="11"/>
        <v>9799.4426751592364</v>
      </c>
      <c r="M55" s="399">
        <f t="shared" si="12"/>
        <v>3359.5715080690043</v>
      </c>
      <c r="N55" s="385"/>
      <c r="O55" s="385"/>
    </row>
    <row r="56" spans="2:15" ht="17.25" customHeight="1" x14ac:dyDescent="0.15">
      <c r="B56" s="461"/>
      <c r="C56" s="387" t="s">
        <v>137</v>
      </c>
      <c r="D56" s="400">
        <v>2335710</v>
      </c>
      <c r="E56" s="400">
        <v>2475965</v>
      </c>
      <c r="F56" s="399">
        <f t="shared" si="8"/>
        <v>6.0048122412457028</v>
      </c>
      <c r="G56" s="400">
        <v>165</v>
      </c>
      <c r="H56" s="399">
        <f t="shared" si="10"/>
        <v>-99.993335931646854</v>
      </c>
      <c r="I56" s="400">
        <v>5120</v>
      </c>
      <c r="J56" s="399">
        <f t="shared" si="9"/>
        <v>3003.030303030303</v>
      </c>
      <c r="K56" s="400">
        <v>114498</v>
      </c>
      <c r="L56" s="399">
        <f t="shared" si="11"/>
        <v>69292.727272727265</v>
      </c>
      <c r="M56" s="399">
        <f t="shared" si="12"/>
        <v>2136.2890625</v>
      </c>
      <c r="N56" s="385"/>
      <c r="O56" s="385"/>
    </row>
    <row r="57" spans="2:15" ht="17.25" customHeight="1" x14ac:dyDescent="0.15">
      <c r="B57" s="461" t="s">
        <v>124</v>
      </c>
      <c r="C57" s="388" t="s">
        <v>138</v>
      </c>
      <c r="D57" s="401">
        <v>2384149</v>
      </c>
      <c r="E57" s="401">
        <v>2572350</v>
      </c>
      <c r="F57" s="399">
        <f t="shared" si="8"/>
        <v>7.8938438830794562</v>
      </c>
      <c r="G57" s="401">
        <v>385</v>
      </c>
      <c r="H57" s="399">
        <f t="shared" si="10"/>
        <v>-99.985033140902289</v>
      </c>
      <c r="I57" s="401">
        <v>5722</v>
      </c>
      <c r="J57" s="399">
        <f t="shared" si="9"/>
        <v>1386.2337662337661</v>
      </c>
      <c r="K57" s="401">
        <v>94419</v>
      </c>
      <c r="L57" s="399">
        <f t="shared" si="11"/>
        <v>24424.415584415583</v>
      </c>
      <c r="M57" s="399">
        <f t="shared" si="12"/>
        <v>1550.1048584411044</v>
      </c>
      <c r="N57" s="385"/>
      <c r="O57" s="385"/>
    </row>
    <row r="58" spans="2:15" ht="17.25" customHeight="1" x14ac:dyDescent="0.15">
      <c r="B58" s="402"/>
      <c r="C58" s="386" t="s">
        <v>139</v>
      </c>
      <c r="D58" s="104">
        <v>14073997</v>
      </c>
      <c r="E58" s="104">
        <v>14985170</v>
      </c>
      <c r="F58" s="105">
        <f t="shared" si="8"/>
        <v>6.4741594019097777</v>
      </c>
      <c r="G58" s="104">
        <v>3446986</v>
      </c>
      <c r="H58" s="105">
        <f t="shared" si="10"/>
        <v>-76.997351381399085</v>
      </c>
      <c r="I58" s="104">
        <v>55104</v>
      </c>
      <c r="J58" s="105">
        <f t="shared" si="9"/>
        <v>-98.401386022455569</v>
      </c>
      <c r="K58" s="104">
        <v>388893</v>
      </c>
      <c r="L58" s="105">
        <f t="shared" si="11"/>
        <v>-88.71788281124438</v>
      </c>
      <c r="M58" s="105">
        <f t="shared" ref="M58" si="13">SUM(K58-I58)/I58*100</f>
        <v>605.74368466898954</v>
      </c>
      <c r="N58" s="385"/>
      <c r="O58" s="385"/>
    </row>
    <row r="59" spans="2:15" ht="17.25" customHeight="1" x14ac:dyDescent="0.15">
      <c r="B59" s="397"/>
      <c r="C59" s="389" t="s">
        <v>140</v>
      </c>
      <c r="D59" s="398">
        <v>2478631</v>
      </c>
      <c r="E59" s="398">
        <v>2640238</v>
      </c>
      <c r="F59" s="399">
        <f t="shared" si="8"/>
        <v>6.5200104412476074</v>
      </c>
      <c r="G59" s="398">
        <v>930</v>
      </c>
      <c r="H59" s="399">
        <f t="shared" si="10"/>
        <v>-99.964775902778456</v>
      </c>
      <c r="I59" s="398">
        <v>47126</v>
      </c>
      <c r="J59" s="408">
        <f t="shared" si="9"/>
        <v>4967.311827956989</v>
      </c>
      <c r="K59" s="555"/>
      <c r="L59" s="558"/>
      <c r="M59" s="558"/>
    </row>
    <row r="60" spans="2:15" ht="17.25" customHeight="1" x14ac:dyDescent="0.15">
      <c r="B60" s="461" t="s">
        <v>125</v>
      </c>
      <c r="C60" s="387" t="s">
        <v>141</v>
      </c>
      <c r="D60" s="400">
        <v>2171488</v>
      </c>
      <c r="E60" s="400">
        <v>2099503</v>
      </c>
      <c r="F60" s="399">
        <f t="shared" si="8"/>
        <v>-3.315007957676948</v>
      </c>
      <c r="G60" s="400">
        <v>2593</v>
      </c>
      <c r="H60" s="399">
        <f t="shared" si="10"/>
        <v>-99.876494579907728</v>
      </c>
      <c r="I60" s="400">
        <v>17228</v>
      </c>
      <c r="J60" s="399">
        <f t="shared" si="9"/>
        <v>564.40416505977623</v>
      </c>
      <c r="K60" s="556"/>
      <c r="L60" s="559"/>
      <c r="M60" s="559"/>
      <c r="N60" s="24"/>
      <c r="O60" s="24"/>
    </row>
    <row r="61" spans="2:15" ht="17.25" customHeight="1" x14ac:dyDescent="0.15">
      <c r="B61" s="461"/>
      <c r="C61" s="387" t="s">
        <v>142</v>
      </c>
      <c r="D61" s="400">
        <v>1828311</v>
      </c>
      <c r="E61" s="400">
        <v>1943230</v>
      </c>
      <c r="F61" s="399">
        <f t="shared" si="8"/>
        <v>6.2855280091844339</v>
      </c>
      <c r="G61" s="400">
        <v>5937</v>
      </c>
      <c r="H61" s="399">
        <f t="shared" si="10"/>
        <v>-99.694477750961028</v>
      </c>
      <c r="I61" s="400">
        <v>6918</v>
      </c>
      <c r="J61" s="399">
        <f t="shared" si="9"/>
        <v>16.523496715512888</v>
      </c>
      <c r="K61" s="556"/>
      <c r="L61" s="559"/>
      <c r="M61" s="559"/>
      <c r="N61" s="414"/>
      <c r="O61" s="24"/>
    </row>
    <row r="62" spans="2:15" ht="17.25" customHeight="1" x14ac:dyDescent="0.15">
      <c r="B62" s="461" t="s">
        <v>123</v>
      </c>
      <c r="C62" s="387" t="s">
        <v>143</v>
      </c>
      <c r="D62" s="400">
        <v>2351327</v>
      </c>
      <c r="E62" s="400">
        <v>2234553</v>
      </c>
      <c r="F62" s="399">
        <f t="shared" si="8"/>
        <v>-4.9663020073345816</v>
      </c>
      <c r="G62" s="400">
        <v>20817</v>
      </c>
      <c r="H62" s="399">
        <f t="shared" si="10"/>
        <v>-99.068404284883826</v>
      </c>
      <c r="I62" s="400">
        <v>10999</v>
      </c>
      <c r="J62" s="399">
        <f t="shared" si="9"/>
        <v>-47.163376086852097</v>
      </c>
      <c r="K62" s="556"/>
      <c r="L62" s="559"/>
      <c r="M62" s="559"/>
      <c r="N62" s="414"/>
      <c r="O62" s="24"/>
    </row>
    <row r="63" spans="2:15" ht="17.25" customHeight="1" x14ac:dyDescent="0.15">
      <c r="B63" s="461"/>
      <c r="C63" s="387" t="s">
        <v>144</v>
      </c>
      <c r="D63" s="400">
        <v>2229570</v>
      </c>
      <c r="E63" s="400">
        <v>2190379</v>
      </c>
      <c r="F63" s="399">
        <f t="shared" si="8"/>
        <v>-1.757782890871334</v>
      </c>
      <c r="G63" s="400">
        <v>50993</v>
      </c>
      <c r="H63" s="399">
        <f t="shared" si="10"/>
        <v>-97.671955401325533</v>
      </c>
      <c r="I63" s="400">
        <v>11568</v>
      </c>
      <c r="J63" s="399">
        <f t="shared" si="9"/>
        <v>-77.314533367324927</v>
      </c>
      <c r="K63" s="556"/>
      <c r="L63" s="559"/>
      <c r="M63" s="559"/>
      <c r="N63" s="24"/>
      <c r="O63" s="24"/>
    </row>
    <row r="64" spans="2:15" ht="17.25" customHeight="1" x14ac:dyDescent="0.15">
      <c r="B64" s="461" t="s">
        <v>124</v>
      </c>
      <c r="C64" s="388" t="s">
        <v>145</v>
      </c>
      <c r="D64" s="401">
        <v>2440908</v>
      </c>
      <c r="E64" s="401">
        <v>2309436</v>
      </c>
      <c r="F64" s="399">
        <f t="shared" si="8"/>
        <v>-5.3861923513708829</v>
      </c>
      <c r="G64" s="401">
        <v>53187</v>
      </c>
      <c r="H64" s="399">
        <f t="shared" si="10"/>
        <v>-97.696970169340048</v>
      </c>
      <c r="I64" s="401">
        <v>2783</v>
      </c>
      <c r="J64" s="399">
        <f t="shared" si="9"/>
        <v>-94.767518378551159</v>
      </c>
      <c r="K64" s="557"/>
      <c r="L64" s="560"/>
      <c r="M64" s="560"/>
      <c r="N64" s="24"/>
      <c r="O64" s="385"/>
    </row>
    <row r="65" spans="2:15" ht="17.25" customHeight="1" x14ac:dyDescent="0.15">
      <c r="B65" s="402"/>
      <c r="C65" s="386" t="s">
        <v>139</v>
      </c>
      <c r="D65" s="104">
        <v>13500235</v>
      </c>
      <c r="E65" s="104">
        <v>13417339</v>
      </c>
      <c r="F65" s="105">
        <f t="shared" si="8"/>
        <v>-0.614033755708697</v>
      </c>
      <c r="G65" s="104">
        <v>134457</v>
      </c>
      <c r="H65" s="105">
        <f t="shared" si="10"/>
        <v>-98.997886242570161</v>
      </c>
      <c r="I65" s="404">
        <v>96622</v>
      </c>
      <c r="J65" s="105">
        <f t="shared" si="9"/>
        <v>-28.139107670110146</v>
      </c>
      <c r="K65" s="405"/>
      <c r="L65" s="406"/>
      <c r="M65" s="406"/>
      <c r="N65" s="414"/>
      <c r="O65" s="24"/>
    </row>
    <row r="66" spans="2:15" ht="17.25" customHeight="1" x14ac:dyDescent="0.15">
      <c r="B66" s="561" t="s">
        <v>147</v>
      </c>
      <c r="C66" s="562"/>
      <c r="D66" s="104">
        <v>27574232</v>
      </c>
      <c r="E66" s="104">
        <v>28402509</v>
      </c>
      <c r="F66" s="105">
        <f t="shared" si="8"/>
        <v>3.0038080480355718</v>
      </c>
      <c r="G66" s="104">
        <v>3581443</v>
      </c>
      <c r="H66" s="105">
        <f>SUM(G66-E66)/E66*100</f>
        <v>-87.390399207337637</v>
      </c>
      <c r="I66" s="104">
        <v>151726</v>
      </c>
      <c r="J66" s="105">
        <f t="shared" si="9"/>
        <v>-95.763551171971741</v>
      </c>
      <c r="K66" s="412"/>
      <c r="L66" s="406"/>
      <c r="M66" s="406"/>
      <c r="N66" s="79"/>
      <c r="O66" s="24"/>
    </row>
    <row r="67" spans="2:15" ht="17.25" customHeight="1" x14ac:dyDescent="0.15">
      <c r="B67" s="98"/>
      <c r="C67" s="98"/>
      <c r="D67" s="98"/>
      <c r="E67" s="98"/>
      <c r="F67" s="161"/>
      <c r="G67" s="98"/>
      <c r="H67" s="161"/>
      <c r="I67" s="98"/>
      <c r="J67" s="161"/>
      <c r="K67" s="210"/>
      <c r="L67" s="161"/>
      <c r="M67" s="161"/>
      <c r="N67" s="79"/>
      <c r="O67" s="382"/>
    </row>
    <row r="68" spans="2:15" ht="17.25" customHeight="1" x14ac:dyDescent="0.15"/>
    <row r="69" spans="2:15" ht="17.25" customHeight="1" x14ac:dyDescent="0.15"/>
    <row r="70" spans="2:15" ht="17.25" customHeight="1" x14ac:dyDescent="0.15"/>
    <row r="71" spans="2:15" ht="17.25" customHeight="1" x14ac:dyDescent="0.15"/>
    <row r="72" spans="2:15" ht="17.25" customHeight="1" x14ac:dyDescent="0.15">
      <c r="B72" s="554" t="s">
        <v>221</v>
      </c>
      <c r="C72" s="554"/>
      <c r="D72" s="554"/>
      <c r="E72" s="554"/>
    </row>
    <row r="73" spans="2:15" ht="17.25" customHeight="1" x14ac:dyDescent="0.15">
      <c r="B73" s="392"/>
      <c r="C73" s="65"/>
      <c r="D73" s="392"/>
      <c r="E73" s="392"/>
      <c r="F73" s="65"/>
      <c r="G73" s="392"/>
      <c r="H73" s="65"/>
      <c r="I73" s="392"/>
      <c r="J73" s="393"/>
      <c r="K73" s="392"/>
      <c r="L73" s="205"/>
      <c r="M73" s="393"/>
    </row>
    <row r="74" spans="2:15" ht="17.25" customHeight="1" x14ac:dyDescent="0.15">
      <c r="B74" s="230"/>
      <c r="C74" s="394"/>
      <c r="D74" s="453" t="s">
        <v>343</v>
      </c>
      <c r="E74" s="453" t="s">
        <v>208</v>
      </c>
      <c r="F74" s="563" t="s">
        <v>372</v>
      </c>
      <c r="G74" s="453" t="s">
        <v>300</v>
      </c>
      <c r="H74" s="563" t="s">
        <v>372</v>
      </c>
      <c r="I74" s="453" t="s">
        <v>344</v>
      </c>
      <c r="J74" s="563" t="s">
        <v>372</v>
      </c>
      <c r="K74" s="453" t="s">
        <v>433</v>
      </c>
      <c r="L74" s="563" t="s">
        <v>373</v>
      </c>
      <c r="M74" s="563" t="s">
        <v>372</v>
      </c>
    </row>
    <row r="75" spans="2:15" ht="17.25" customHeight="1" x14ac:dyDescent="0.15">
      <c r="B75" s="214"/>
      <c r="C75" s="395"/>
      <c r="D75" s="214"/>
      <c r="E75" s="214"/>
      <c r="F75" s="564"/>
      <c r="G75" s="214"/>
      <c r="H75" s="564"/>
      <c r="I75" s="214"/>
      <c r="J75" s="564"/>
      <c r="K75" s="396"/>
      <c r="L75" s="564"/>
      <c r="M75" s="564"/>
      <c r="N75" s="78"/>
      <c r="O75" s="78"/>
    </row>
    <row r="76" spans="2:15" ht="17.25" customHeight="1" x14ac:dyDescent="0.15">
      <c r="B76" s="397"/>
      <c r="C76" s="452" t="s">
        <v>133</v>
      </c>
      <c r="D76" s="398">
        <v>2397968</v>
      </c>
      <c r="E76" s="398">
        <v>2653879</v>
      </c>
      <c r="F76" s="408">
        <f t="shared" ref="F76:F90" si="14">SUM(E76-D76)/D76*100</f>
        <v>10.671993954881801</v>
      </c>
      <c r="G76" s="398">
        <v>2667301</v>
      </c>
      <c r="H76" s="408">
        <f>SUM(G76-E76)/E76*100</f>
        <v>0.50575026216342189</v>
      </c>
      <c r="I76" s="398">
        <v>35134</v>
      </c>
      <c r="J76" s="408">
        <f t="shared" ref="J76:J90" si="15">SUM(I76-G76)/G76*100</f>
        <v>-98.68278833172559</v>
      </c>
      <c r="K76" s="398">
        <v>36817</v>
      </c>
      <c r="L76" s="399">
        <f>SUM(K76-G76)/G76*100</f>
        <v>-98.619690841041191</v>
      </c>
      <c r="M76" s="399">
        <f>SUM(K76-I76)/I76*100</f>
        <v>4.7902316844082655</v>
      </c>
      <c r="N76" s="385"/>
      <c r="O76" s="385"/>
    </row>
    <row r="77" spans="2:15" ht="17.25" customHeight="1" x14ac:dyDescent="0.15">
      <c r="B77" s="461" t="s">
        <v>122</v>
      </c>
      <c r="C77" s="450" t="s">
        <v>134</v>
      </c>
      <c r="D77" s="400">
        <v>2526249</v>
      </c>
      <c r="E77" s="400">
        <v>2642594</v>
      </c>
      <c r="F77" s="399">
        <f t="shared" si="14"/>
        <v>4.6054446731102123</v>
      </c>
      <c r="G77" s="400">
        <v>1429619</v>
      </c>
      <c r="H77" s="399">
        <f t="shared" ref="H77:H89" si="16">SUM(G77-E77)/E77*100</f>
        <v>-45.900921594463625</v>
      </c>
      <c r="I77" s="400">
        <v>25940</v>
      </c>
      <c r="J77" s="399">
        <f t="shared" si="15"/>
        <v>-98.185530550447353</v>
      </c>
      <c r="K77" s="400">
        <v>33762</v>
      </c>
      <c r="L77" s="399">
        <f t="shared" ref="L77:L82" si="17">SUM(K77-G77)/G77*100</f>
        <v>-97.638391767317017</v>
      </c>
      <c r="M77" s="399">
        <f t="shared" ref="M77:M82" si="18">SUM(K77-I77)/I77*100</f>
        <v>30.154202004626065</v>
      </c>
      <c r="N77" s="385"/>
      <c r="O77" s="385"/>
    </row>
    <row r="78" spans="2:15" ht="17.25" customHeight="1" x14ac:dyDescent="0.15">
      <c r="B78" s="461"/>
      <c r="C78" s="450" t="s">
        <v>135</v>
      </c>
      <c r="D78" s="400">
        <v>2370158</v>
      </c>
      <c r="E78" s="400">
        <v>2588382</v>
      </c>
      <c r="F78" s="399">
        <f t="shared" si="14"/>
        <v>9.2071499030866288</v>
      </c>
      <c r="G78" s="400">
        <v>317423</v>
      </c>
      <c r="H78" s="399">
        <f t="shared" si="16"/>
        <v>-87.736624655866109</v>
      </c>
      <c r="I78" s="400">
        <v>37135</v>
      </c>
      <c r="J78" s="399">
        <f t="shared" si="15"/>
        <v>-88.301099794280816</v>
      </c>
      <c r="K78" s="400">
        <v>52831</v>
      </c>
      <c r="L78" s="399">
        <f t="shared" si="17"/>
        <v>-83.35627853054126</v>
      </c>
      <c r="M78" s="399">
        <f t="shared" si="18"/>
        <v>42.267402719806114</v>
      </c>
      <c r="N78" s="385"/>
      <c r="O78" s="385"/>
    </row>
    <row r="79" spans="2:15" ht="17.25" customHeight="1" x14ac:dyDescent="0.15">
      <c r="B79" s="461" t="s">
        <v>123</v>
      </c>
      <c r="C79" s="450" t="s">
        <v>136</v>
      </c>
      <c r="D79" s="400">
        <v>2876699</v>
      </c>
      <c r="E79" s="400">
        <v>2946845</v>
      </c>
      <c r="F79" s="399">
        <f t="shared" si="14"/>
        <v>2.4384198694406329</v>
      </c>
      <c r="G79" s="400">
        <v>29566</v>
      </c>
      <c r="H79" s="399">
        <f t="shared" si="16"/>
        <v>-98.996689679979781</v>
      </c>
      <c r="I79" s="400">
        <v>45051</v>
      </c>
      <c r="J79" s="399">
        <f t="shared" si="15"/>
        <v>52.374348914293442</v>
      </c>
      <c r="K79" s="400">
        <v>88671</v>
      </c>
      <c r="L79" s="399">
        <f t="shared" si="17"/>
        <v>199.9086788879118</v>
      </c>
      <c r="M79" s="399">
        <f t="shared" si="18"/>
        <v>96.823599920090558</v>
      </c>
      <c r="N79" s="385"/>
      <c r="O79" s="385"/>
    </row>
    <row r="80" spans="2:15" ht="17.25" customHeight="1" x14ac:dyDescent="0.15">
      <c r="B80" s="461"/>
      <c r="C80" s="450" t="s">
        <v>137</v>
      </c>
      <c r="D80" s="400">
        <v>2531728</v>
      </c>
      <c r="E80" s="400">
        <v>2650457</v>
      </c>
      <c r="F80" s="399">
        <f t="shared" si="14"/>
        <v>4.6896428052302621</v>
      </c>
      <c r="G80" s="400">
        <v>16875</v>
      </c>
      <c r="H80" s="399">
        <f t="shared" si="16"/>
        <v>-99.36331734489562</v>
      </c>
      <c r="I80" s="400">
        <v>27279</v>
      </c>
      <c r="J80" s="399">
        <f t="shared" si="15"/>
        <v>61.653333333333336</v>
      </c>
      <c r="K80" s="400">
        <v>81862</v>
      </c>
      <c r="L80" s="399">
        <f t="shared" si="17"/>
        <v>385.10814814814813</v>
      </c>
      <c r="M80" s="399">
        <f t="shared" si="18"/>
        <v>200.09164558818136</v>
      </c>
      <c r="N80" s="385"/>
      <c r="O80" s="385"/>
    </row>
    <row r="81" spans="2:15" ht="17.25" customHeight="1" x14ac:dyDescent="0.15">
      <c r="B81" s="461" t="s">
        <v>124</v>
      </c>
      <c r="C81" s="451" t="s">
        <v>138</v>
      </c>
      <c r="D81" s="401">
        <v>2503704</v>
      </c>
      <c r="E81" s="401">
        <v>2737553</v>
      </c>
      <c r="F81" s="399">
        <f t="shared" si="14"/>
        <v>9.3401216757252445</v>
      </c>
      <c r="G81" s="401">
        <v>17980</v>
      </c>
      <c r="H81" s="399">
        <f t="shared" si="16"/>
        <v>-99.343209062984357</v>
      </c>
      <c r="I81" s="401">
        <v>34090</v>
      </c>
      <c r="J81" s="399">
        <f t="shared" si="15"/>
        <v>89.599555061179089</v>
      </c>
      <c r="K81" s="401">
        <v>111422</v>
      </c>
      <c r="L81" s="399">
        <f t="shared" si="17"/>
        <v>519.6996662958843</v>
      </c>
      <c r="M81" s="399">
        <f t="shared" si="18"/>
        <v>226.84658257553534</v>
      </c>
      <c r="N81" s="385"/>
      <c r="O81" s="385"/>
    </row>
    <row r="82" spans="2:15" ht="17.25" customHeight="1" x14ac:dyDescent="0.15">
      <c r="B82" s="402"/>
      <c r="C82" s="449" t="s">
        <v>139</v>
      </c>
      <c r="D82" s="104">
        <v>15206506</v>
      </c>
      <c r="E82" s="104">
        <v>16219710</v>
      </c>
      <c r="F82" s="105">
        <f t="shared" si="14"/>
        <v>6.6629638655980541</v>
      </c>
      <c r="G82" s="104">
        <v>4478764</v>
      </c>
      <c r="H82" s="105">
        <f t="shared" si="16"/>
        <v>-72.386904574742701</v>
      </c>
      <c r="I82" s="104">
        <v>204629</v>
      </c>
      <c r="J82" s="105">
        <f t="shared" si="15"/>
        <v>-95.431127873672295</v>
      </c>
      <c r="K82" s="104">
        <v>405365</v>
      </c>
      <c r="L82" s="105">
        <f t="shared" si="17"/>
        <v>-90.949177049739617</v>
      </c>
      <c r="M82" s="105">
        <f t="shared" si="18"/>
        <v>98.09753260779263</v>
      </c>
      <c r="N82" s="385"/>
      <c r="O82" s="385"/>
    </row>
    <row r="83" spans="2:15" ht="17.25" customHeight="1" x14ac:dyDescent="0.15">
      <c r="B83" s="397"/>
      <c r="C83" s="452" t="s">
        <v>140</v>
      </c>
      <c r="D83" s="398">
        <v>2622730</v>
      </c>
      <c r="E83" s="398">
        <v>2825873</v>
      </c>
      <c r="F83" s="399">
        <f t="shared" si="14"/>
        <v>7.7454789475088939</v>
      </c>
      <c r="G83" s="398">
        <v>24975</v>
      </c>
      <c r="H83" s="399">
        <f t="shared" si="16"/>
        <v>-99.116202320486451</v>
      </c>
      <c r="I83" s="398">
        <v>44819</v>
      </c>
      <c r="J83" s="399">
        <f t="shared" si="15"/>
        <v>79.455455455455464</v>
      </c>
      <c r="K83" s="555"/>
      <c r="L83" s="558"/>
      <c r="M83" s="558"/>
    </row>
    <row r="84" spans="2:15" ht="17.25" customHeight="1" x14ac:dyDescent="0.15">
      <c r="B84" s="461" t="s">
        <v>125</v>
      </c>
      <c r="C84" s="450" t="s">
        <v>141</v>
      </c>
      <c r="D84" s="400">
        <v>2594721</v>
      </c>
      <c r="E84" s="400">
        <v>2587456</v>
      </c>
      <c r="F84" s="399">
        <f t="shared" si="14"/>
        <v>-0.27999156749415449</v>
      </c>
      <c r="G84" s="400">
        <v>29718</v>
      </c>
      <c r="H84" s="399">
        <f t="shared" si="16"/>
        <v>-98.851458730119475</v>
      </c>
      <c r="I84" s="400">
        <v>69462</v>
      </c>
      <c r="J84" s="399">
        <f t="shared" si="15"/>
        <v>133.73712901271958</v>
      </c>
      <c r="K84" s="556"/>
      <c r="L84" s="559"/>
      <c r="M84" s="559"/>
    </row>
    <row r="85" spans="2:15" ht="17.25" customHeight="1" x14ac:dyDescent="0.15">
      <c r="B85" s="461"/>
      <c r="C85" s="450" t="s">
        <v>142</v>
      </c>
      <c r="D85" s="400">
        <v>1966042</v>
      </c>
      <c r="E85" s="400">
        <v>2032582</v>
      </c>
      <c r="F85" s="399">
        <f t="shared" si="14"/>
        <v>3.3844648283200462</v>
      </c>
      <c r="G85" s="400">
        <v>30943</v>
      </c>
      <c r="H85" s="399">
        <f t="shared" si="16"/>
        <v>-98.47765059417037</v>
      </c>
      <c r="I85" s="400">
        <v>43154</v>
      </c>
      <c r="J85" s="399">
        <f t="shared" si="15"/>
        <v>39.462883366189445</v>
      </c>
      <c r="K85" s="556"/>
      <c r="L85" s="559"/>
      <c r="M85" s="559"/>
    </row>
    <row r="86" spans="2:15" ht="17.25" customHeight="1" x14ac:dyDescent="0.15">
      <c r="B86" s="461" t="s">
        <v>123</v>
      </c>
      <c r="C86" s="450" t="s">
        <v>143</v>
      </c>
      <c r="D86" s="400">
        <v>2470474</v>
      </c>
      <c r="E86" s="400">
        <v>2390786</v>
      </c>
      <c r="F86" s="399">
        <f t="shared" si="14"/>
        <v>-3.2256158129978298</v>
      </c>
      <c r="G86" s="400">
        <v>33314</v>
      </c>
      <c r="H86" s="399">
        <f t="shared" si="16"/>
        <v>-98.606567045314804</v>
      </c>
      <c r="I86" s="400">
        <v>39015</v>
      </c>
      <c r="J86" s="399">
        <f t="shared" si="15"/>
        <v>17.112925496788137</v>
      </c>
      <c r="K86" s="556"/>
      <c r="L86" s="559"/>
      <c r="M86" s="559"/>
    </row>
    <row r="87" spans="2:15" ht="17.25" customHeight="1" x14ac:dyDescent="0.15">
      <c r="B87" s="461"/>
      <c r="C87" s="450" t="s">
        <v>144</v>
      </c>
      <c r="D87" s="400">
        <v>2385721</v>
      </c>
      <c r="E87" s="400">
        <v>2366604</v>
      </c>
      <c r="F87" s="399">
        <f t="shared" si="14"/>
        <v>-0.80130912206414751</v>
      </c>
      <c r="G87" s="400">
        <v>36623</v>
      </c>
      <c r="H87" s="399">
        <f t="shared" si="16"/>
        <v>-98.452508319938616</v>
      </c>
      <c r="I87" s="400">
        <v>43175</v>
      </c>
      <c r="J87" s="399">
        <f t="shared" si="15"/>
        <v>17.890396745214758</v>
      </c>
      <c r="K87" s="556"/>
      <c r="L87" s="559"/>
      <c r="M87" s="559"/>
    </row>
    <row r="88" spans="2:15" ht="17.25" customHeight="1" x14ac:dyDescent="0.15">
      <c r="B88" s="461" t="s">
        <v>124</v>
      </c>
      <c r="C88" s="451" t="s">
        <v>145</v>
      </c>
      <c r="D88" s="401">
        <v>2606971</v>
      </c>
      <c r="E88" s="401">
        <v>2537493</v>
      </c>
      <c r="F88" s="399">
        <f t="shared" si="14"/>
        <v>-2.6650852656205228</v>
      </c>
      <c r="G88" s="401">
        <v>48738</v>
      </c>
      <c r="H88" s="399">
        <f t="shared" si="16"/>
        <v>-98.079285341870886</v>
      </c>
      <c r="I88" s="401">
        <v>60683</v>
      </c>
      <c r="J88" s="399">
        <f t="shared" si="15"/>
        <v>24.508596987976528</v>
      </c>
      <c r="K88" s="557"/>
      <c r="L88" s="560"/>
      <c r="M88" s="560"/>
    </row>
    <row r="89" spans="2:15" ht="17.25" customHeight="1" x14ac:dyDescent="0.15">
      <c r="B89" s="402"/>
      <c r="C89" s="449" t="s">
        <v>139</v>
      </c>
      <c r="D89" s="104">
        <v>14646659</v>
      </c>
      <c r="E89" s="104">
        <v>14740794</v>
      </c>
      <c r="F89" s="105">
        <f t="shared" si="14"/>
        <v>0.6427062990952408</v>
      </c>
      <c r="G89" s="104">
        <v>204311</v>
      </c>
      <c r="H89" s="105">
        <f t="shared" si="16"/>
        <v>-98.613975610811735</v>
      </c>
      <c r="I89" s="404">
        <v>300308</v>
      </c>
      <c r="J89" s="105">
        <f t="shared" si="15"/>
        <v>46.985722746205539</v>
      </c>
      <c r="K89" s="405"/>
      <c r="L89" s="406"/>
      <c r="M89" s="406"/>
    </row>
    <row r="90" spans="2:15" ht="17.25" customHeight="1" x14ac:dyDescent="0.15">
      <c r="B90" s="561" t="s">
        <v>147</v>
      </c>
      <c r="C90" s="562"/>
      <c r="D90" s="104">
        <v>29853165</v>
      </c>
      <c r="E90" s="104">
        <v>30960504</v>
      </c>
      <c r="F90" s="105">
        <f t="shared" si="14"/>
        <v>3.7092850959018917</v>
      </c>
      <c r="G90" s="104">
        <v>4683075</v>
      </c>
      <c r="H90" s="105">
        <f>SUM(G90-E90)/E90*100</f>
        <v>-84.874034996329513</v>
      </c>
      <c r="I90" s="104">
        <v>504937</v>
      </c>
      <c r="J90" s="105">
        <f t="shared" si="15"/>
        <v>-89.217832300358197</v>
      </c>
      <c r="K90" s="412"/>
      <c r="L90" s="406"/>
      <c r="M90" s="406"/>
    </row>
    <row r="91" spans="2:15" ht="17.25" customHeight="1" x14ac:dyDescent="0.15">
      <c r="B91" s="210"/>
      <c r="C91" s="210"/>
      <c r="D91" s="210"/>
      <c r="E91" s="210"/>
      <c r="F91" s="456"/>
      <c r="G91" s="210"/>
      <c r="H91" s="456"/>
      <c r="I91" s="210"/>
      <c r="J91" s="456"/>
      <c r="K91" s="210"/>
      <c r="L91" s="456"/>
      <c r="M91" s="456"/>
    </row>
    <row r="92" spans="2:15" ht="17.25" customHeight="1" x14ac:dyDescent="0.15">
      <c r="B92" s="185"/>
      <c r="C92" s="185"/>
      <c r="D92" s="185"/>
      <c r="E92" s="185"/>
      <c r="F92" s="185"/>
      <c r="G92" s="185"/>
      <c r="H92" s="185"/>
      <c r="I92" s="185"/>
      <c r="J92" s="185"/>
      <c r="L92" s="185"/>
      <c r="M92" s="185"/>
    </row>
    <row r="93" spans="2:15" ht="17.25" customHeight="1" x14ac:dyDescent="0.15">
      <c r="B93" s="565" t="s">
        <v>222</v>
      </c>
      <c r="C93" s="565"/>
      <c r="D93" s="565"/>
      <c r="E93" s="185"/>
      <c r="F93" s="185"/>
      <c r="G93" s="185"/>
      <c r="H93" s="185"/>
      <c r="I93" s="185"/>
      <c r="J93" s="185"/>
      <c r="L93" s="185"/>
      <c r="M93" s="185"/>
    </row>
    <row r="94" spans="2:15" ht="17.25" customHeight="1" x14ac:dyDescent="0.15">
      <c r="B94" s="392"/>
      <c r="C94" s="65"/>
      <c r="D94" s="392"/>
      <c r="E94" s="392"/>
      <c r="F94" s="65"/>
      <c r="G94" s="392"/>
      <c r="H94" s="65"/>
      <c r="I94" s="392"/>
      <c r="J94" s="393"/>
      <c r="K94" s="392"/>
      <c r="L94" s="205"/>
      <c r="M94" s="393"/>
    </row>
    <row r="95" spans="2:15" ht="17.25" customHeight="1" x14ac:dyDescent="0.15">
      <c r="B95" s="230"/>
      <c r="C95" s="394"/>
      <c r="D95" s="453" t="s">
        <v>343</v>
      </c>
      <c r="E95" s="453" t="s">
        <v>208</v>
      </c>
      <c r="F95" s="563" t="s">
        <v>372</v>
      </c>
      <c r="G95" s="453" t="s">
        <v>345</v>
      </c>
      <c r="H95" s="563" t="s">
        <v>372</v>
      </c>
      <c r="I95" s="453" t="s">
        <v>344</v>
      </c>
      <c r="J95" s="563" t="s">
        <v>372</v>
      </c>
      <c r="K95" s="453" t="s">
        <v>433</v>
      </c>
      <c r="L95" s="563" t="s">
        <v>373</v>
      </c>
      <c r="M95" s="563" t="s">
        <v>372</v>
      </c>
    </row>
    <row r="96" spans="2:15" ht="17.25" customHeight="1" x14ac:dyDescent="0.15">
      <c r="B96" s="214"/>
      <c r="C96" s="395"/>
      <c r="D96" s="214"/>
      <c r="E96" s="214"/>
      <c r="F96" s="564"/>
      <c r="G96" s="214"/>
      <c r="H96" s="564"/>
      <c r="I96" s="214"/>
      <c r="J96" s="564"/>
      <c r="K96" s="396"/>
      <c r="L96" s="564"/>
      <c r="M96" s="564"/>
      <c r="N96" s="78"/>
      <c r="O96" s="78"/>
    </row>
    <row r="97" spans="2:15" ht="17.25" customHeight="1" x14ac:dyDescent="0.15">
      <c r="B97" s="397"/>
      <c r="C97" s="452" t="s">
        <v>133</v>
      </c>
      <c r="D97" s="398">
        <v>1479500</v>
      </c>
      <c r="E97" s="398">
        <v>1601915</v>
      </c>
      <c r="F97" s="399">
        <f t="shared" ref="F97:F111" si="19">SUM(E97-D97)/D97*100</f>
        <v>8.2740790807705302</v>
      </c>
      <c r="G97" s="398">
        <v>1608306</v>
      </c>
      <c r="H97" s="399">
        <f>SUM(G97-E97)/E97*100</f>
        <v>0.39895999475627608</v>
      </c>
      <c r="I97" s="398">
        <v>25232</v>
      </c>
      <c r="J97" s="399">
        <f t="shared" ref="J97:J111" si="20">SUM(I97-G97)/G97*100</f>
        <v>-98.431144322038222</v>
      </c>
      <c r="K97" s="398">
        <v>39725</v>
      </c>
      <c r="L97" s="399">
        <f>SUM(K97-G97)/G97*100</f>
        <v>-97.530009836436591</v>
      </c>
      <c r="M97" s="399">
        <f>SUM(K97-I97)/I97*100</f>
        <v>57.438966391883326</v>
      </c>
      <c r="N97" s="385"/>
      <c r="O97" s="385"/>
    </row>
    <row r="98" spans="2:15" ht="17.25" customHeight="1" x14ac:dyDescent="0.15">
      <c r="B98" s="461" t="s">
        <v>122</v>
      </c>
      <c r="C98" s="450" t="s">
        <v>134</v>
      </c>
      <c r="D98" s="400">
        <v>1325270</v>
      </c>
      <c r="E98" s="400">
        <v>1389824</v>
      </c>
      <c r="F98" s="399">
        <f t="shared" si="19"/>
        <v>4.8710074173564637</v>
      </c>
      <c r="G98" s="400">
        <v>1289648</v>
      </c>
      <c r="H98" s="399">
        <f t="shared" ref="H98:H111" si="21">SUM(G98-E98)/E98*100</f>
        <v>-7.2078191195431938</v>
      </c>
      <c r="I98" s="400">
        <v>20994</v>
      </c>
      <c r="J98" s="399">
        <f t="shared" si="20"/>
        <v>-98.372113941168436</v>
      </c>
      <c r="K98" s="400">
        <v>35226</v>
      </c>
      <c r="L98" s="399">
        <f t="shared" ref="L98:L103" si="22">SUM(K98-G98)/G98*100</f>
        <v>-97.268557001600442</v>
      </c>
      <c r="M98" s="399">
        <f t="shared" ref="M98:M103" si="23">SUM(K98-I98)/I98*100</f>
        <v>67.790797370677339</v>
      </c>
      <c r="N98" s="385"/>
      <c r="O98" s="385"/>
    </row>
    <row r="99" spans="2:15" ht="17.25" customHeight="1" x14ac:dyDescent="0.15">
      <c r="B99" s="461"/>
      <c r="C99" s="450" t="s">
        <v>135</v>
      </c>
      <c r="D99" s="400">
        <v>1912124</v>
      </c>
      <c r="E99" s="400">
        <v>2054155</v>
      </c>
      <c r="F99" s="399">
        <f t="shared" si="19"/>
        <v>7.4279178546998006</v>
      </c>
      <c r="G99" s="400">
        <v>521730</v>
      </c>
      <c r="H99" s="399">
        <f t="shared" si="21"/>
        <v>-74.601235057724466</v>
      </c>
      <c r="I99" s="400">
        <v>38929</v>
      </c>
      <c r="J99" s="399">
        <f t="shared" si="20"/>
        <v>-92.538477756694064</v>
      </c>
      <c r="K99" s="400">
        <v>90389</v>
      </c>
      <c r="L99" s="399">
        <f t="shared" si="22"/>
        <v>-82.675138481590096</v>
      </c>
      <c r="M99" s="399">
        <f t="shared" si="23"/>
        <v>132.18937039225256</v>
      </c>
      <c r="N99" s="385"/>
      <c r="O99" s="385"/>
    </row>
    <row r="100" spans="2:15" ht="17.25" customHeight="1" x14ac:dyDescent="0.15">
      <c r="B100" s="461" t="s">
        <v>123</v>
      </c>
      <c r="C100" s="450" t="s">
        <v>136</v>
      </c>
      <c r="D100" s="400">
        <v>1252052</v>
      </c>
      <c r="E100" s="400">
        <v>1269871</v>
      </c>
      <c r="F100" s="399">
        <f t="shared" si="19"/>
        <v>1.4231837016353954</v>
      </c>
      <c r="G100" s="400">
        <v>38983</v>
      </c>
      <c r="H100" s="399">
        <f t="shared" si="21"/>
        <v>-96.930160622614423</v>
      </c>
      <c r="I100" s="400">
        <v>29797</v>
      </c>
      <c r="J100" s="399">
        <f t="shared" si="20"/>
        <v>-23.564117692327425</v>
      </c>
      <c r="K100" s="400">
        <v>101504</v>
      </c>
      <c r="L100" s="399">
        <f t="shared" si="22"/>
        <v>160.38016571325963</v>
      </c>
      <c r="M100" s="399">
        <f t="shared" si="23"/>
        <v>240.65174346410711</v>
      </c>
      <c r="N100" s="385"/>
      <c r="O100" s="385"/>
    </row>
    <row r="101" spans="2:15" ht="17.25" customHeight="1" x14ac:dyDescent="0.15">
      <c r="B101" s="461"/>
      <c r="C101" s="450" t="s">
        <v>137</v>
      </c>
      <c r="D101" s="400">
        <v>1481754</v>
      </c>
      <c r="E101" s="400">
        <v>1838301</v>
      </c>
      <c r="F101" s="399">
        <f t="shared" si="19"/>
        <v>24.062496203823304</v>
      </c>
      <c r="G101" s="400">
        <v>14864</v>
      </c>
      <c r="H101" s="399">
        <f t="shared" si="21"/>
        <v>-99.191427301622525</v>
      </c>
      <c r="I101" s="400">
        <v>32414</v>
      </c>
      <c r="J101" s="399">
        <f t="shared" si="20"/>
        <v>118.07050592034444</v>
      </c>
      <c r="K101" s="400">
        <v>135246</v>
      </c>
      <c r="L101" s="399">
        <f t="shared" si="22"/>
        <v>809.88966630785785</v>
      </c>
      <c r="M101" s="399">
        <f t="shared" si="23"/>
        <v>317.2456346023323</v>
      </c>
      <c r="N101" s="385"/>
      <c r="O101" s="385"/>
    </row>
    <row r="102" spans="2:15" ht="17.25" customHeight="1" x14ac:dyDescent="0.15">
      <c r="B102" s="461" t="s">
        <v>124</v>
      </c>
      <c r="C102" s="451" t="s">
        <v>138</v>
      </c>
      <c r="D102" s="401">
        <v>1448600</v>
      </c>
      <c r="E102" s="401">
        <v>1547666</v>
      </c>
      <c r="F102" s="399">
        <f t="shared" si="19"/>
        <v>6.8387408532376082</v>
      </c>
      <c r="G102" s="401">
        <v>20615</v>
      </c>
      <c r="H102" s="399">
        <f t="shared" si="21"/>
        <v>-98.667994257158838</v>
      </c>
      <c r="I102" s="401">
        <v>43441</v>
      </c>
      <c r="J102" s="399">
        <f t="shared" si="20"/>
        <v>110.72520009701674</v>
      </c>
      <c r="K102" s="401">
        <v>195396</v>
      </c>
      <c r="L102" s="399">
        <f t="shared" si="22"/>
        <v>847.83410138248848</v>
      </c>
      <c r="M102" s="399">
        <f t="shared" si="23"/>
        <v>349.79627540802471</v>
      </c>
      <c r="N102" s="385"/>
      <c r="O102" s="385"/>
    </row>
    <row r="103" spans="2:15" ht="17.25" customHeight="1" x14ac:dyDescent="0.15">
      <c r="B103" s="402"/>
      <c r="C103" s="449" t="s">
        <v>139</v>
      </c>
      <c r="D103" s="104">
        <v>8899300</v>
      </c>
      <c r="E103" s="104">
        <v>9701732</v>
      </c>
      <c r="F103" s="105">
        <f t="shared" si="19"/>
        <v>9.0167990740844797</v>
      </c>
      <c r="G103" s="104">
        <v>3494146</v>
      </c>
      <c r="H103" s="105">
        <f t="shared" si="21"/>
        <v>-63.984307131963661</v>
      </c>
      <c r="I103" s="104">
        <v>190807</v>
      </c>
      <c r="J103" s="105">
        <f t="shared" si="20"/>
        <v>-94.539237913928048</v>
      </c>
      <c r="K103" s="104">
        <v>597486</v>
      </c>
      <c r="L103" s="105">
        <f t="shared" si="22"/>
        <v>-82.900371077796976</v>
      </c>
      <c r="M103" s="105">
        <f t="shared" si="23"/>
        <v>213.13631051271705</v>
      </c>
      <c r="N103" s="385"/>
      <c r="O103" s="385"/>
    </row>
    <row r="104" spans="2:15" ht="17.25" customHeight="1" x14ac:dyDescent="0.15">
      <c r="B104" s="397"/>
      <c r="C104" s="452" t="s">
        <v>140</v>
      </c>
      <c r="D104" s="398">
        <v>1504890</v>
      </c>
      <c r="E104" s="398">
        <v>1589288</v>
      </c>
      <c r="F104" s="399">
        <f t="shared" si="19"/>
        <v>5.6082504369090094</v>
      </c>
      <c r="G104" s="398">
        <v>27135</v>
      </c>
      <c r="H104" s="399">
        <f t="shared" si="21"/>
        <v>-98.292631669024118</v>
      </c>
      <c r="I104" s="398">
        <v>51628</v>
      </c>
      <c r="J104" s="399">
        <f t="shared" si="20"/>
        <v>90.263497328173941</v>
      </c>
      <c r="K104" s="555"/>
      <c r="L104" s="558"/>
      <c r="M104" s="558"/>
    </row>
    <row r="105" spans="2:15" ht="17.25" customHeight="1" x14ac:dyDescent="0.15">
      <c r="B105" s="461" t="s">
        <v>125</v>
      </c>
      <c r="C105" s="450" t="s">
        <v>141</v>
      </c>
      <c r="D105" s="400">
        <v>1964601</v>
      </c>
      <c r="E105" s="400">
        <v>2061962</v>
      </c>
      <c r="F105" s="399">
        <f t="shared" si="19"/>
        <v>4.9557645547365592</v>
      </c>
      <c r="G105" s="400">
        <v>23939</v>
      </c>
      <c r="H105" s="399">
        <f t="shared" si="21"/>
        <v>-98.839018371822561</v>
      </c>
      <c r="I105" s="400">
        <v>45555</v>
      </c>
      <c r="J105" s="399">
        <f t="shared" si="20"/>
        <v>90.296169430636198</v>
      </c>
      <c r="K105" s="556"/>
      <c r="L105" s="559"/>
      <c r="M105" s="559"/>
    </row>
    <row r="106" spans="2:15" ht="17.25" customHeight="1" x14ac:dyDescent="0.15">
      <c r="B106" s="461"/>
      <c r="C106" s="450" t="s">
        <v>142</v>
      </c>
      <c r="D106" s="400">
        <v>1719802</v>
      </c>
      <c r="E106" s="400">
        <v>1850064</v>
      </c>
      <c r="F106" s="399">
        <f t="shared" si="19"/>
        <v>7.574244011810662</v>
      </c>
      <c r="G106" s="400">
        <v>23351</v>
      </c>
      <c r="H106" s="399">
        <f t="shared" si="21"/>
        <v>-98.737827448131526</v>
      </c>
      <c r="I106" s="400">
        <v>38106</v>
      </c>
      <c r="J106" s="399">
        <f t="shared" si="20"/>
        <v>63.187872039741343</v>
      </c>
      <c r="K106" s="556"/>
      <c r="L106" s="559"/>
      <c r="M106" s="559"/>
    </row>
    <row r="107" spans="2:15" ht="17.25" customHeight="1" x14ac:dyDescent="0.15">
      <c r="B107" s="461" t="s">
        <v>123</v>
      </c>
      <c r="C107" s="450" t="s">
        <v>143</v>
      </c>
      <c r="D107" s="400">
        <v>1601792</v>
      </c>
      <c r="E107" s="400">
        <v>1585490</v>
      </c>
      <c r="F107" s="399">
        <f t="shared" si="19"/>
        <v>-1.0177351366469554</v>
      </c>
      <c r="G107" s="400">
        <v>26645</v>
      </c>
      <c r="H107" s="399">
        <f t="shared" si="21"/>
        <v>-98.319446984843808</v>
      </c>
      <c r="I107" s="400">
        <v>42209</v>
      </c>
      <c r="J107" s="399">
        <f t="shared" si="20"/>
        <v>58.412460123850629</v>
      </c>
      <c r="K107" s="556"/>
      <c r="L107" s="559"/>
      <c r="M107" s="559"/>
    </row>
    <row r="108" spans="2:15" ht="17.25" customHeight="1" x14ac:dyDescent="0.15">
      <c r="B108" s="461"/>
      <c r="C108" s="450" t="s">
        <v>144</v>
      </c>
      <c r="D108" s="400">
        <v>1675859</v>
      </c>
      <c r="E108" s="400">
        <v>1674511</v>
      </c>
      <c r="F108" s="399">
        <f t="shared" si="19"/>
        <v>-8.0436361292925002E-2</v>
      </c>
      <c r="G108" s="400">
        <v>30453</v>
      </c>
      <c r="H108" s="399">
        <f t="shared" si="21"/>
        <v>-98.181379519155143</v>
      </c>
      <c r="I108" s="400">
        <v>48098</v>
      </c>
      <c r="J108" s="399">
        <f t="shared" si="20"/>
        <v>57.941746297573303</v>
      </c>
      <c r="K108" s="556"/>
      <c r="L108" s="559"/>
      <c r="M108" s="559"/>
    </row>
    <row r="109" spans="2:15" ht="17.25" customHeight="1" x14ac:dyDescent="0.15">
      <c r="B109" s="461" t="s">
        <v>124</v>
      </c>
      <c r="C109" s="451" t="s">
        <v>145</v>
      </c>
      <c r="D109" s="401">
        <v>1542710</v>
      </c>
      <c r="E109" s="401">
        <v>1567008</v>
      </c>
      <c r="F109" s="399">
        <f t="shared" si="19"/>
        <v>1.5750205806664894</v>
      </c>
      <c r="G109" s="401">
        <v>57601</v>
      </c>
      <c r="H109" s="399">
        <f t="shared" si="21"/>
        <v>-96.324141293471371</v>
      </c>
      <c r="I109" s="401">
        <v>84535</v>
      </c>
      <c r="J109" s="399">
        <f t="shared" si="20"/>
        <v>46.759604867971042</v>
      </c>
      <c r="K109" s="557"/>
      <c r="L109" s="560"/>
      <c r="M109" s="560"/>
    </row>
    <row r="110" spans="2:15" ht="17.25" customHeight="1" x14ac:dyDescent="0.15">
      <c r="B110" s="402"/>
      <c r="C110" s="449" t="s">
        <v>139</v>
      </c>
      <c r="D110" s="104">
        <v>10009654</v>
      </c>
      <c r="E110" s="104">
        <v>10328323</v>
      </c>
      <c r="F110" s="105">
        <f t="shared" si="19"/>
        <v>3.1836165365955709</v>
      </c>
      <c r="G110" s="104">
        <v>189124</v>
      </c>
      <c r="H110" s="105">
        <f t="shared" si="21"/>
        <v>-98.168879884953256</v>
      </c>
      <c r="I110" s="404">
        <v>310131</v>
      </c>
      <c r="J110" s="105">
        <f t="shared" si="20"/>
        <v>63.982889532793294</v>
      </c>
      <c r="K110" s="405"/>
      <c r="L110" s="406"/>
      <c r="M110" s="406"/>
    </row>
    <row r="111" spans="2:15" ht="17.25" customHeight="1" x14ac:dyDescent="0.15">
      <c r="B111" s="561" t="s">
        <v>147</v>
      </c>
      <c r="C111" s="562"/>
      <c r="D111" s="104">
        <v>18908954</v>
      </c>
      <c r="E111" s="104">
        <v>20030055</v>
      </c>
      <c r="F111" s="105">
        <f t="shared" si="19"/>
        <v>5.9289424470544487</v>
      </c>
      <c r="G111" s="104">
        <v>3683270</v>
      </c>
      <c r="H111" s="105">
        <f t="shared" si="21"/>
        <v>-81.611283643504734</v>
      </c>
      <c r="I111" s="104">
        <v>500938</v>
      </c>
      <c r="J111" s="105">
        <f t="shared" si="20"/>
        <v>-86.399639450814092</v>
      </c>
      <c r="K111" s="412"/>
      <c r="L111" s="406"/>
      <c r="M111" s="406"/>
    </row>
    <row r="112" spans="2:15" ht="17.25" customHeight="1" x14ac:dyDescent="0.15">
      <c r="B112" s="210"/>
      <c r="C112" s="210"/>
      <c r="D112" s="210"/>
      <c r="E112" s="210"/>
      <c r="F112" s="456"/>
      <c r="G112" s="210"/>
      <c r="H112" s="456"/>
      <c r="I112" s="210"/>
      <c r="J112" s="456"/>
      <c r="K112" s="210"/>
      <c r="L112" s="456"/>
      <c r="M112" s="456"/>
    </row>
    <row r="113" spans="2:15" ht="17.25" customHeight="1" x14ac:dyDescent="0.15">
      <c r="B113" s="185"/>
      <c r="C113" s="185"/>
      <c r="D113" s="185"/>
      <c r="E113" s="185"/>
      <c r="F113" s="185"/>
      <c r="G113" s="185"/>
      <c r="H113" s="185"/>
      <c r="I113" s="185"/>
      <c r="J113" s="185"/>
      <c r="L113" s="185"/>
      <c r="M113" s="185"/>
    </row>
    <row r="114" spans="2:15" ht="17.25" customHeight="1" x14ac:dyDescent="0.15">
      <c r="B114" s="185"/>
      <c r="C114" s="185"/>
      <c r="D114" s="185"/>
      <c r="E114" s="185"/>
      <c r="F114" s="185"/>
      <c r="G114" s="185"/>
      <c r="H114" s="185"/>
      <c r="I114" s="185"/>
      <c r="J114" s="185"/>
      <c r="L114" s="185"/>
      <c r="M114" s="185"/>
    </row>
    <row r="115" spans="2:15" ht="17.25" customHeight="1" x14ac:dyDescent="0.15">
      <c r="B115" s="185"/>
      <c r="C115" s="185"/>
      <c r="D115" s="185"/>
      <c r="E115" s="185"/>
      <c r="F115" s="185"/>
      <c r="G115" s="185"/>
      <c r="H115" s="185"/>
      <c r="I115" s="185"/>
      <c r="J115" s="185"/>
      <c r="L115" s="185"/>
      <c r="M115" s="185"/>
    </row>
    <row r="116" spans="2:15" ht="17.25" customHeight="1" x14ac:dyDescent="0.15">
      <c r="B116" s="185"/>
      <c r="C116" s="185"/>
      <c r="D116" s="185"/>
      <c r="E116" s="185"/>
      <c r="F116" s="185"/>
      <c r="G116" s="185"/>
      <c r="H116" s="185"/>
      <c r="I116" s="185"/>
      <c r="J116" s="185"/>
      <c r="L116" s="185"/>
      <c r="M116" s="185"/>
    </row>
    <row r="117" spans="2:15" ht="17.25" customHeight="1" x14ac:dyDescent="0.15">
      <c r="B117" s="565" t="s">
        <v>223</v>
      </c>
      <c r="C117" s="565"/>
      <c r="D117" s="565"/>
      <c r="E117" s="185"/>
      <c r="F117" s="185"/>
      <c r="G117" s="185"/>
      <c r="H117" s="185"/>
      <c r="I117" s="185"/>
      <c r="J117" s="185"/>
      <c r="L117" s="185"/>
      <c r="M117" s="185"/>
    </row>
    <row r="118" spans="2:15" ht="17.25" customHeight="1" x14ac:dyDescent="0.15">
      <c r="B118" s="392"/>
      <c r="C118" s="65"/>
      <c r="D118" s="392"/>
      <c r="E118" s="392"/>
      <c r="F118" s="65"/>
      <c r="G118" s="392"/>
      <c r="H118" s="65"/>
      <c r="I118" s="392"/>
      <c r="J118" s="393"/>
      <c r="K118" s="392"/>
      <c r="L118" s="205"/>
      <c r="M118" s="393"/>
    </row>
    <row r="119" spans="2:15" ht="17.25" customHeight="1" x14ac:dyDescent="0.15">
      <c r="B119" s="230"/>
      <c r="C119" s="394"/>
      <c r="D119" s="453" t="s">
        <v>343</v>
      </c>
      <c r="E119" s="453" t="s">
        <v>208</v>
      </c>
      <c r="F119" s="563" t="s">
        <v>372</v>
      </c>
      <c r="G119" s="453" t="s">
        <v>300</v>
      </c>
      <c r="H119" s="563" t="s">
        <v>372</v>
      </c>
      <c r="I119" s="453" t="s">
        <v>344</v>
      </c>
      <c r="J119" s="563" t="s">
        <v>372</v>
      </c>
      <c r="K119" s="453" t="s">
        <v>433</v>
      </c>
      <c r="L119" s="563" t="s">
        <v>373</v>
      </c>
      <c r="M119" s="563" t="s">
        <v>372</v>
      </c>
    </row>
    <row r="120" spans="2:15" ht="17.25" customHeight="1" x14ac:dyDescent="0.15">
      <c r="B120" s="214"/>
      <c r="C120" s="395"/>
      <c r="D120" s="214"/>
      <c r="E120" s="214"/>
      <c r="F120" s="564"/>
      <c r="G120" s="214"/>
      <c r="H120" s="564"/>
      <c r="I120" s="214"/>
      <c r="J120" s="564"/>
      <c r="K120" s="396"/>
      <c r="L120" s="564"/>
      <c r="M120" s="564"/>
      <c r="N120" s="78"/>
      <c r="O120" s="78"/>
    </row>
    <row r="121" spans="2:15" ht="17.25" customHeight="1" x14ac:dyDescent="0.15">
      <c r="B121" s="397"/>
      <c r="C121" s="452" t="s">
        <v>133</v>
      </c>
      <c r="D121" s="398">
        <v>1423727</v>
      </c>
      <c r="E121" s="398">
        <v>1452157</v>
      </c>
      <c r="F121" s="408">
        <f t="shared" ref="F121:F135" si="24">SUM(E121-D121)/D121*100</f>
        <v>1.9968715912530983</v>
      </c>
      <c r="G121" s="398">
        <v>1380762</v>
      </c>
      <c r="H121" s="408">
        <f>SUM(G121-E121)/E121*100</f>
        <v>-4.9164794164818266</v>
      </c>
      <c r="I121" s="398">
        <v>48691</v>
      </c>
      <c r="J121" s="408">
        <f t="shared" ref="J121:J135" si="25">SUM(I121-G121)/G121*100</f>
        <v>-96.473613845108716</v>
      </c>
      <c r="K121" s="398">
        <v>74982</v>
      </c>
      <c r="L121" s="399">
        <f>SUM(K121-G121)/G121*100</f>
        <v>-94.569520308351471</v>
      </c>
      <c r="M121" s="399">
        <f>SUM(K121-I121)/I121*100</f>
        <v>53.995604937257404</v>
      </c>
      <c r="N121" s="385"/>
      <c r="O121" s="385"/>
    </row>
    <row r="122" spans="2:15" ht="17.25" customHeight="1" x14ac:dyDescent="0.15">
      <c r="B122" s="461" t="s">
        <v>122</v>
      </c>
      <c r="C122" s="450" t="s">
        <v>134</v>
      </c>
      <c r="D122" s="400">
        <v>1390518</v>
      </c>
      <c r="E122" s="400">
        <v>1534792</v>
      </c>
      <c r="F122" s="399">
        <f t="shared" si="24"/>
        <v>10.375557885622481</v>
      </c>
      <c r="G122" s="400">
        <v>1316820</v>
      </c>
      <c r="H122" s="399">
        <f t="shared" ref="H122:H135" si="26">SUM(G122-E122)/E122*100</f>
        <v>-14.202054740968157</v>
      </c>
      <c r="I122" s="400">
        <v>24807</v>
      </c>
      <c r="J122" s="399">
        <f t="shared" si="25"/>
        <v>-98.116143436460561</v>
      </c>
      <c r="K122" s="400">
        <v>46932</v>
      </c>
      <c r="L122" s="399">
        <f t="shared" ref="L122:L127" si="27">SUM(K122-G122)/G122*100</f>
        <v>-96.435959356631884</v>
      </c>
      <c r="M122" s="399">
        <f t="shared" ref="M122:M127" si="28">SUM(K122-I122)/I122*100</f>
        <v>89.188535494013792</v>
      </c>
      <c r="N122" s="385"/>
      <c r="O122" s="385"/>
    </row>
    <row r="123" spans="2:15" ht="17.25" customHeight="1" x14ac:dyDescent="0.15">
      <c r="B123" s="461"/>
      <c r="C123" s="450" t="s">
        <v>135</v>
      </c>
      <c r="D123" s="400">
        <v>1807063</v>
      </c>
      <c r="E123" s="400">
        <v>1929915</v>
      </c>
      <c r="F123" s="399">
        <f t="shared" si="24"/>
        <v>6.7984348083049682</v>
      </c>
      <c r="G123" s="400">
        <v>272697</v>
      </c>
      <c r="H123" s="399">
        <f t="shared" si="26"/>
        <v>-85.86999945593459</v>
      </c>
      <c r="I123" s="400">
        <v>28896</v>
      </c>
      <c r="J123" s="399">
        <f t="shared" si="25"/>
        <v>-89.403623802242052</v>
      </c>
      <c r="K123" s="400">
        <v>70678</v>
      </c>
      <c r="L123" s="399">
        <f t="shared" si="27"/>
        <v>-74.081856419395891</v>
      </c>
      <c r="M123" s="399">
        <f t="shared" si="28"/>
        <v>144.59440753045405</v>
      </c>
      <c r="N123" s="385"/>
      <c r="O123" s="385"/>
    </row>
    <row r="124" spans="2:15" ht="17.25" customHeight="1" x14ac:dyDescent="0.15">
      <c r="B124" s="461" t="s">
        <v>123</v>
      </c>
      <c r="C124" s="450" t="s">
        <v>136</v>
      </c>
      <c r="D124" s="400">
        <v>1356679</v>
      </c>
      <c r="E124" s="400">
        <v>1666546</v>
      </c>
      <c r="F124" s="399">
        <f t="shared" si="24"/>
        <v>22.840111772939657</v>
      </c>
      <c r="G124" s="400">
        <v>3915</v>
      </c>
      <c r="H124" s="399">
        <f t="shared" si="26"/>
        <v>-99.76508299200863</v>
      </c>
      <c r="I124" s="400">
        <v>35905</v>
      </c>
      <c r="J124" s="399">
        <f t="shared" si="25"/>
        <v>817.11366538952745</v>
      </c>
      <c r="K124" s="400">
        <v>129168</v>
      </c>
      <c r="L124" s="399">
        <f t="shared" si="27"/>
        <v>3199.3103448275861</v>
      </c>
      <c r="M124" s="399">
        <f t="shared" si="28"/>
        <v>259.74933853223786</v>
      </c>
      <c r="N124" s="385"/>
      <c r="O124" s="385"/>
    </row>
    <row r="125" spans="2:15" ht="17.25" customHeight="1" x14ac:dyDescent="0.15">
      <c r="B125" s="461"/>
      <c r="C125" s="450" t="s">
        <v>137</v>
      </c>
      <c r="D125" s="400">
        <v>1383847</v>
      </c>
      <c r="E125" s="400">
        <v>1437929</v>
      </c>
      <c r="F125" s="399">
        <f t="shared" si="24"/>
        <v>3.9080909956086187</v>
      </c>
      <c r="G125" s="400">
        <v>5539</v>
      </c>
      <c r="H125" s="399">
        <f t="shared" si="26"/>
        <v>-99.614793219971219</v>
      </c>
      <c r="I125" s="400">
        <v>30121</v>
      </c>
      <c r="J125" s="399">
        <f t="shared" si="25"/>
        <v>443.79851958837332</v>
      </c>
      <c r="K125" s="400">
        <v>134013</v>
      </c>
      <c r="L125" s="399">
        <f t="shared" si="27"/>
        <v>2319.4439429499907</v>
      </c>
      <c r="M125" s="399">
        <f t="shared" si="28"/>
        <v>344.9155074532718</v>
      </c>
      <c r="N125" s="385"/>
      <c r="O125" s="385"/>
    </row>
    <row r="126" spans="2:15" ht="17.25" customHeight="1" x14ac:dyDescent="0.15">
      <c r="B126" s="461" t="s">
        <v>124</v>
      </c>
      <c r="C126" s="451" t="s">
        <v>138</v>
      </c>
      <c r="D126" s="401">
        <v>1421649</v>
      </c>
      <c r="E126" s="401">
        <v>1520993</v>
      </c>
      <c r="F126" s="399">
        <f t="shared" si="24"/>
        <v>6.9879414679713481</v>
      </c>
      <c r="G126" s="401">
        <v>10663</v>
      </c>
      <c r="H126" s="399">
        <f t="shared" si="26"/>
        <v>-99.298944834065637</v>
      </c>
      <c r="I126" s="401">
        <v>30666</v>
      </c>
      <c r="J126" s="399">
        <f t="shared" si="25"/>
        <v>187.59260995967364</v>
      </c>
      <c r="K126" s="401">
        <v>171529</v>
      </c>
      <c r="L126" s="399">
        <f t="shared" si="27"/>
        <v>1508.6373440870298</v>
      </c>
      <c r="M126" s="399">
        <f t="shared" si="28"/>
        <v>459.34585534468135</v>
      </c>
      <c r="N126" s="385"/>
      <c r="O126" s="385"/>
    </row>
    <row r="127" spans="2:15" ht="17.25" customHeight="1" x14ac:dyDescent="0.15">
      <c r="B127" s="402"/>
      <c r="C127" s="449" t="s">
        <v>139</v>
      </c>
      <c r="D127" s="104">
        <v>8783483</v>
      </c>
      <c r="E127" s="104">
        <v>9542332</v>
      </c>
      <c r="F127" s="105">
        <f t="shared" si="24"/>
        <v>8.6394998430577026</v>
      </c>
      <c r="G127" s="104">
        <v>2990396</v>
      </c>
      <c r="H127" s="105">
        <f t="shared" si="26"/>
        <v>-68.661790430263807</v>
      </c>
      <c r="I127" s="104">
        <v>199086</v>
      </c>
      <c r="J127" s="105">
        <f t="shared" si="25"/>
        <v>-93.342487081978447</v>
      </c>
      <c r="K127" s="104">
        <v>627302</v>
      </c>
      <c r="L127" s="105">
        <f t="shared" si="27"/>
        <v>-79.022778254117512</v>
      </c>
      <c r="M127" s="105">
        <f t="shared" si="28"/>
        <v>215.0909657133098</v>
      </c>
      <c r="N127" s="385"/>
      <c r="O127" s="385"/>
    </row>
    <row r="128" spans="2:15" ht="17.25" customHeight="1" x14ac:dyDescent="0.15">
      <c r="B128" s="397"/>
      <c r="C128" s="452" t="s">
        <v>140</v>
      </c>
      <c r="D128" s="398">
        <v>1557980</v>
      </c>
      <c r="E128" s="398">
        <v>1659166</v>
      </c>
      <c r="F128" s="399">
        <f t="shared" si="24"/>
        <v>6.4946918445679662</v>
      </c>
      <c r="G128" s="398">
        <v>20295</v>
      </c>
      <c r="H128" s="399">
        <f t="shared" si="26"/>
        <v>-98.776795088616808</v>
      </c>
      <c r="I128" s="398">
        <v>43184</v>
      </c>
      <c r="J128" s="399">
        <f t="shared" si="25"/>
        <v>112.78147326927814</v>
      </c>
      <c r="K128" s="555"/>
      <c r="L128" s="558"/>
      <c r="M128" s="558"/>
    </row>
    <row r="129" spans="2:13" ht="17.25" customHeight="1" x14ac:dyDescent="0.15">
      <c r="B129" s="461" t="s">
        <v>125</v>
      </c>
      <c r="C129" s="450" t="s">
        <v>141</v>
      </c>
      <c r="D129" s="400">
        <v>2033435</v>
      </c>
      <c r="E129" s="400">
        <v>2109568</v>
      </c>
      <c r="F129" s="399">
        <f t="shared" si="24"/>
        <v>3.7440586987044089</v>
      </c>
      <c r="G129" s="400">
        <v>37137</v>
      </c>
      <c r="H129" s="399">
        <f t="shared" si="26"/>
        <v>-98.239592181906431</v>
      </c>
      <c r="I129" s="400">
        <v>66051</v>
      </c>
      <c r="J129" s="399">
        <f t="shared" si="25"/>
        <v>77.857662169803703</v>
      </c>
      <c r="K129" s="556"/>
      <c r="L129" s="559"/>
      <c r="M129" s="559"/>
    </row>
    <row r="130" spans="2:13" ht="17.25" customHeight="1" x14ac:dyDescent="0.15">
      <c r="B130" s="461"/>
      <c r="C130" s="450" t="s">
        <v>142</v>
      </c>
      <c r="D130" s="400">
        <v>1630088</v>
      </c>
      <c r="E130" s="400">
        <v>1751477</v>
      </c>
      <c r="F130" s="399">
        <f t="shared" si="24"/>
        <v>7.4467758795844148</v>
      </c>
      <c r="G130" s="400">
        <v>31606</v>
      </c>
      <c r="H130" s="399">
        <f t="shared" si="26"/>
        <v>-98.195465883936819</v>
      </c>
      <c r="I130" s="400">
        <v>52366</v>
      </c>
      <c r="J130" s="399">
        <f t="shared" si="25"/>
        <v>65.68373093716383</v>
      </c>
      <c r="K130" s="556"/>
      <c r="L130" s="559"/>
      <c r="M130" s="559"/>
    </row>
    <row r="131" spans="2:13" ht="17.25" customHeight="1" x14ac:dyDescent="0.15">
      <c r="B131" s="461" t="s">
        <v>123</v>
      </c>
      <c r="C131" s="450" t="s">
        <v>143</v>
      </c>
      <c r="D131" s="400">
        <v>1646230</v>
      </c>
      <c r="E131" s="400">
        <v>1663474</v>
      </c>
      <c r="F131" s="399">
        <f t="shared" si="24"/>
        <v>1.047484251896758</v>
      </c>
      <c r="G131" s="400">
        <v>31049</v>
      </c>
      <c r="H131" s="399">
        <f t="shared" si="26"/>
        <v>-98.133484502913788</v>
      </c>
      <c r="I131" s="400">
        <v>50841</v>
      </c>
      <c r="J131" s="399">
        <f t="shared" si="25"/>
        <v>63.744404006570257</v>
      </c>
      <c r="K131" s="556"/>
      <c r="L131" s="559"/>
      <c r="M131" s="559"/>
    </row>
    <row r="132" spans="2:13" ht="17.25" customHeight="1" x14ac:dyDescent="0.15">
      <c r="B132" s="461"/>
      <c r="C132" s="450" t="s">
        <v>144</v>
      </c>
      <c r="D132" s="400">
        <v>1673465</v>
      </c>
      <c r="E132" s="400">
        <v>1642333</v>
      </c>
      <c r="F132" s="399">
        <f t="shared" si="24"/>
        <v>-1.8603317069672802</v>
      </c>
      <c r="G132" s="400">
        <v>30703</v>
      </c>
      <c r="H132" s="399">
        <f t="shared" si="26"/>
        <v>-98.130525295418167</v>
      </c>
      <c r="I132" s="400">
        <v>51774</v>
      </c>
      <c r="J132" s="399">
        <f t="shared" si="25"/>
        <v>68.628472787675477</v>
      </c>
      <c r="K132" s="556"/>
      <c r="L132" s="559"/>
      <c r="M132" s="559"/>
    </row>
    <row r="133" spans="2:13" ht="17.25" customHeight="1" x14ac:dyDescent="0.15">
      <c r="B133" s="461" t="s">
        <v>124</v>
      </c>
      <c r="C133" s="451" t="s">
        <v>145</v>
      </c>
      <c r="D133" s="401">
        <v>1629350</v>
      </c>
      <c r="E133" s="401">
        <v>1712319</v>
      </c>
      <c r="F133" s="399">
        <f t="shared" si="24"/>
        <v>5.092153312670697</v>
      </c>
      <c r="G133" s="401">
        <v>33033</v>
      </c>
      <c r="H133" s="399">
        <f t="shared" si="26"/>
        <v>-98.070861796195686</v>
      </c>
      <c r="I133" s="401">
        <v>48942</v>
      </c>
      <c r="J133" s="399">
        <f t="shared" si="25"/>
        <v>48.160929979111799</v>
      </c>
      <c r="K133" s="557"/>
      <c r="L133" s="560"/>
      <c r="M133" s="560"/>
    </row>
    <row r="134" spans="2:13" ht="17.25" customHeight="1" x14ac:dyDescent="0.15">
      <c r="B134" s="402"/>
      <c r="C134" s="449" t="s">
        <v>139</v>
      </c>
      <c r="D134" s="104">
        <v>10170548</v>
      </c>
      <c r="E134" s="104">
        <v>10538337</v>
      </c>
      <c r="F134" s="105">
        <f t="shared" si="24"/>
        <v>3.6162161566908684</v>
      </c>
      <c r="G134" s="104">
        <v>183823</v>
      </c>
      <c r="H134" s="105">
        <f t="shared" si="26"/>
        <v>-98.255673546974251</v>
      </c>
      <c r="I134" s="104">
        <v>313158</v>
      </c>
      <c r="J134" s="105">
        <f t="shared" si="25"/>
        <v>70.358442632314777</v>
      </c>
      <c r="K134" s="412"/>
      <c r="L134" s="406"/>
      <c r="M134" s="406"/>
    </row>
    <row r="135" spans="2:13" ht="17.25" customHeight="1" x14ac:dyDescent="0.15">
      <c r="B135" s="561" t="s">
        <v>147</v>
      </c>
      <c r="C135" s="562"/>
      <c r="D135" s="104">
        <v>18954031</v>
      </c>
      <c r="E135" s="104">
        <v>20080669</v>
      </c>
      <c r="F135" s="411">
        <f t="shared" si="24"/>
        <v>5.9440548556663222</v>
      </c>
      <c r="G135" s="104">
        <v>3174219</v>
      </c>
      <c r="H135" s="411">
        <f t="shared" si="26"/>
        <v>-84.192663103007163</v>
      </c>
      <c r="I135" s="104">
        <v>512244</v>
      </c>
      <c r="J135" s="105">
        <f t="shared" si="25"/>
        <v>-83.862361103628956</v>
      </c>
      <c r="K135" s="412"/>
      <c r="L135" s="406"/>
      <c r="M135" s="406"/>
    </row>
    <row r="136" spans="2:13" s="98" customFormat="1" ht="17.25" customHeight="1" x14ac:dyDescent="0.15">
      <c r="F136" s="161"/>
      <c r="H136" s="161"/>
      <c r="J136" s="161"/>
      <c r="K136" s="210"/>
      <c r="L136" s="161"/>
      <c r="M136" s="161"/>
    </row>
    <row r="157" ht="17.25" customHeight="1" x14ac:dyDescent="0.15"/>
  </sheetData>
  <mergeCells count="61">
    <mergeCell ref="J95:J96"/>
    <mergeCell ref="M95:M96"/>
    <mergeCell ref="F119:F120"/>
    <mergeCell ref="H119:H120"/>
    <mergeCell ref="J119:J120"/>
    <mergeCell ref="M119:M120"/>
    <mergeCell ref="L95:L96"/>
    <mergeCell ref="L119:L120"/>
    <mergeCell ref="F50:F51"/>
    <mergeCell ref="H50:H51"/>
    <mergeCell ref="J50:J51"/>
    <mergeCell ref="M50:M51"/>
    <mergeCell ref="F74:F75"/>
    <mergeCell ref="H74:H75"/>
    <mergeCell ref="J74:J75"/>
    <mergeCell ref="M74:M75"/>
    <mergeCell ref="L50:L51"/>
    <mergeCell ref="L74:L75"/>
    <mergeCell ref="L5:L6"/>
    <mergeCell ref="F29:F30"/>
    <mergeCell ref="H29:H30"/>
    <mergeCell ref="J29:J30"/>
    <mergeCell ref="M29:M30"/>
    <mergeCell ref="L29:L30"/>
    <mergeCell ref="B117:D117"/>
    <mergeCell ref="K128:K133"/>
    <mergeCell ref="L128:L133"/>
    <mergeCell ref="M128:M133"/>
    <mergeCell ref="B135:C135"/>
    <mergeCell ref="B111:C111"/>
    <mergeCell ref="K59:K64"/>
    <mergeCell ref="L59:L64"/>
    <mergeCell ref="M59:M64"/>
    <mergeCell ref="B66:C66"/>
    <mergeCell ref="B72:E72"/>
    <mergeCell ref="K83:K88"/>
    <mergeCell ref="L83:L88"/>
    <mergeCell ref="M83:M88"/>
    <mergeCell ref="B90:C90"/>
    <mergeCell ref="B93:D93"/>
    <mergeCell ref="K104:K109"/>
    <mergeCell ref="L104:L109"/>
    <mergeCell ref="M104:M109"/>
    <mergeCell ref="F95:F96"/>
    <mergeCell ref="H95:H96"/>
    <mergeCell ref="B48:E48"/>
    <mergeCell ref="B1:M1"/>
    <mergeCell ref="B3:E3"/>
    <mergeCell ref="K14:K19"/>
    <mergeCell ref="L14:L19"/>
    <mergeCell ref="M14:M19"/>
    <mergeCell ref="B21:C21"/>
    <mergeCell ref="B27:D27"/>
    <mergeCell ref="K38:K43"/>
    <mergeCell ref="L38:L43"/>
    <mergeCell ref="M38:M43"/>
    <mergeCell ref="B45:C45"/>
    <mergeCell ref="F5:F6"/>
    <mergeCell ref="H5:H6"/>
    <mergeCell ref="J5:J6"/>
    <mergeCell ref="M5:M6"/>
  </mergeCells>
  <phoneticPr fontId="8"/>
  <printOptions horizontalCentered="1"/>
  <pageMargins left="0.39370078740157483" right="0.35433070866141736" top="0.51181102362204722" bottom="0.35433070866141736" header="0.51181102362204722" footer="0.31496062992125984"/>
  <pageSetup paperSize="9" fitToHeight="0" orientation="portrait" r:id="rId1"/>
  <headerFooter alignWithMargins="0"/>
  <rowBreaks count="3" manualBreakCount="3">
    <brk id="45" max="12"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1表，1図</vt:lpstr>
      <vt:lpstr>表２</vt:lpstr>
      <vt:lpstr>表３</vt:lpstr>
      <vt:lpstr>図２，表４</vt:lpstr>
      <vt:lpstr>表５</vt:lpstr>
      <vt:lpstr>表６</vt:lpstr>
      <vt:lpstr>表７</vt:lpstr>
      <vt:lpstr>表８</vt:lpstr>
      <vt:lpstr>表９</vt:lpstr>
      <vt:lpstr>表１０</vt:lpstr>
      <vt:lpstr>'1表，1図'!Print_Area</vt:lpstr>
      <vt:lpstr>'図２，表４'!Print_Area</vt:lpstr>
      <vt:lpstr>表１０!Print_Area</vt:lpstr>
      <vt:lpstr>表２!Print_Area</vt:lpstr>
      <vt:lpstr>表３!Print_Area</vt:lpstr>
      <vt:lpstr>表５!Print_Area</vt:lpstr>
      <vt:lpstr>表６!Print_Area</vt:lpstr>
      <vt:lpstr>表７!Print_Area</vt:lpstr>
      <vt:lpstr>表８!Print_Area</vt:lpstr>
      <vt:lpstr>表９!Print_Area</vt:lpstr>
      <vt:lpstr>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